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codeName="ЭтаКнига"/>
  <bookViews>
    <workbookView xWindow="0" yWindow="0" windowWidth="19440" windowHeight="12435" activeTab="7"/>
  </bookViews>
  <sheets>
    <sheet name="1ОиДинфоб (2)" sheetId="10" r:id="rId1"/>
    <sheet name="1ОиДинфоб" sheetId="1" r:id="rId2"/>
    <sheet name="2КомфУслНал" sheetId="4" r:id="rId3"/>
    <sheet name="2КомУслОц" sheetId="2" r:id="rId4"/>
    <sheet name="3УслДостИнвНал" sheetId="5" r:id="rId5"/>
    <sheet name="3УслДостИнвОц" sheetId="3" r:id="rId6"/>
    <sheet name="4ДобрВежл" sheetId="6" r:id="rId7"/>
    <sheet name="5УдовлУсл" sheetId="7" r:id="rId8"/>
    <sheet name="Интегр" sheetId="8" r:id="rId9"/>
  </sheets>
  <calcPr calcId="124519"/>
  <fileRecoveryPr repairLoad="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00" i="8"/>
  <c r="I200"/>
  <c r="G200"/>
  <c r="E32"/>
  <c r="F32"/>
  <c r="G32"/>
  <c r="I32"/>
  <c r="J32"/>
  <c r="L32"/>
  <c r="M32"/>
  <c r="N32"/>
  <c r="P32"/>
  <c r="Q32"/>
  <c r="R32"/>
  <c r="T32"/>
  <c r="U32"/>
  <c r="V32"/>
  <c r="G96" i="6"/>
  <c r="O90"/>
  <c r="O84"/>
  <c r="G84"/>
  <c r="S32" i="8" l="1"/>
  <c r="H32"/>
  <c r="W32"/>
  <c r="K32"/>
  <c r="O32"/>
  <c r="H67" i="10"/>
  <c r="K64" i="6"/>
  <c r="D32" i="8" l="1"/>
  <c r="Q42" i="10"/>
  <c r="K34" i="7"/>
  <c r="O32" i="6"/>
  <c r="K17" i="7" l="1"/>
  <c r="Q10" i="1" l="1"/>
  <c r="Q3" i="5"/>
  <c r="R3"/>
  <c r="Q4"/>
  <c r="R4"/>
  <c r="Q5"/>
  <c r="R5"/>
  <c r="Q6"/>
  <c r="R6"/>
  <c r="Q7"/>
  <c r="R7"/>
  <c r="Q8"/>
  <c r="R8"/>
  <c r="Q9"/>
  <c r="R9"/>
  <c r="Q10"/>
  <c r="R10"/>
  <c r="Q11"/>
  <c r="R11"/>
  <c r="Q12"/>
  <c r="R12"/>
  <c r="Q13"/>
  <c r="R13"/>
  <c r="Q14"/>
  <c r="R14"/>
  <c r="Q15"/>
  <c r="R15"/>
  <c r="Q16"/>
  <c r="R16"/>
  <c r="Q17"/>
  <c r="R17"/>
  <c r="Q18"/>
  <c r="R18"/>
  <c r="Q19"/>
  <c r="R19"/>
  <c r="Q20"/>
  <c r="R20"/>
  <c r="Q21"/>
  <c r="R21"/>
  <c r="Q22"/>
  <c r="R22"/>
  <c r="Q23"/>
  <c r="R23"/>
  <c r="Q24"/>
  <c r="R24"/>
  <c r="Q25"/>
  <c r="R25"/>
  <c r="Q26"/>
  <c r="R26"/>
  <c r="Q27"/>
  <c r="R27"/>
  <c r="Q28"/>
  <c r="R28"/>
  <c r="Q29"/>
  <c r="R29"/>
  <c r="Q30"/>
  <c r="R30"/>
  <c r="Q31"/>
  <c r="R31"/>
  <c r="Q32"/>
  <c r="R32"/>
  <c r="Q33"/>
  <c r="R33"/>
  <c r="Q34"/>
  <c r="R34"/>
  <c r="Q35"/>
  <c r="R35"/>
  <c r="Q36"/>
  <c r="R36"/>
  <c r="Q37"/>
  <c r="R37"/>
  <c r="Q38"/>
  <c r="R38"/>
  <c r="Q39"/>
  <c r="R39"/>
  <c r="Q40"/>
  <c r="R40"/>
  <c r="Q41"/>
  <c r="R41"/>
  <c r="Q42"/>
  <c r="R42"/>
  <c r="Q43"/>
  <c r="R43"/>
  <c r="Q44"/>
  <c r="R44"/>
  <c r="Q45"/>
  <c r="R45"/>
  <c r="Q46"/>
  <c r="R46"/>
  <c r="Q47"/>
  <c r="R47"/>
  <c r="Q48"/>
  <c r="R48"/>
  <c r="Q49"/>
  <c r="R49"/>
  <c r="Q50"/>
  <c r="R50"/>
  <c r="Q51"/>
  <c r="R51"/>
  <c r="Q52"/>
  <c r="R52"/>
  <c r="Q53"/>
  <c r="R53"/>
  <c r="Q54"/>
  <c r="R54"/>
  <c r="Q55"/>
  <c r="R55"/>
  <c r="Q56"/>
  <c r="R56"/>
  <c r="Q57"/>
  <c r="R57"/>
  <c r="Q58"/>
  <c r="R58"/>
  <c r="Q59"/>
  <c r="R59"/>
  <c r="Q60"/>
  <c r="R60"/>
  <c r="Q61"/>
  <c r="R61"/>
  <c r="Q62"/>
  <c r="R62"/>
  <c r="Q63"/>
  <c r="R63"/>
  <c r="Q64"/>
  <c r="R64"/>
  <c r="Q65"/>
  <c r="R65"/>
  <c r="Q66"/>
  <c r="R66"/>
  <c r="Q67"/>
  <c r="R67"/>
  <c r="Q68"/>
  <c r="R68"/>
  <c r="Q69"/>
  <c r="R69"/>
  <c r="Q70"/>
  <c r="R70"/>
  <c r="Q71"/>
  <c r="R71"/>
  <c r="Q72"/>
  <c r="R72"/>
  <c r="Q73"/>
  <c r="R73"/>
  <c r="Q74"/>
  <c r="R74"/>
  <c r="Q75"/>
  <c r="R75"/>
  <c r="Q76"/>
  <c r="R76"/>
  <c r="Q77"/>
  <c r="R77"/>
  <c r="Q78"/>
  <c r="R78"/>
  <c r="Q79"/>
  <c r="R79"/>
  <c r="Q80"/>
  <c r="R80"/>
  <c r="Q81"/>
  <c r="R81"/>
  <c r="Q82"/>
  <c r="R82"/>
  <c r="Q83"/>
  <c r="R83"/>
  <c r="Q84"/>
  <c r="R84"/>
  <c r="Q85"/>
  <c r="R85"/>
  <c r="Q86"/>
  <c r="R86"/>
  <c r="Q87"/>
  <c r="R87"/>
  <c r="Q88"/>
  <c r="R88"/>
  <c r="Q89"/>
  <c r="R89"/>
  <c r="Q90"/>
  <c r="R90"/>
  <c r="Q91"/>
  <c r="R91"/>
  <c r="Q92"/>
  <c r="R92"/>
  <c r="Q93"/>
  <c r="R93"/>
  <c r="Q94"/>
  <c r="R94"/>
  <c r="Q95"/>
  <c r="R95"/>
  <c r="Q96"/>
  <c r="R96"/>
  <c r="Q97"/>
  <c r="R97"/>
  <c r="Q98"/>
  <c r="R98"/>
  <c r="E200" i="8" l="1"/>
  <c r="F200"/>
  <c r="H200"/>
  <c r="Q99" i="10" l="1"/>
  <c r="R99" s="1"/>
  <c r="K99"/>
  <c r="L99" s="1"/>
  <c r="I99"/>
  <c r="Q98"/>
  <c r="R98" s="1"/>
  <c r="K98"/>
  <c r="L98" s="1"/>
  <c r="I98"/>
  <c r="Q97"/>
  <c r="R97" s="1"/>
  <c r="K97"/>
  <c r="L97" s="1"/>
  <c r="H97"/>
  <c r="I97" s="1"/>
  <c r="Q96"/>
  <c r="R96" s="1"/>
  <c r="K96"/>
  <c r="L96" s="1"/>
  <c r="H96"/>
  <c r="I96" s="1"/>
  <c r="Q95"/>
  <c r="R95" s="1"/>
  <c r="K95"/>
  <c r="L95" s="1"/>
  <c r="I95"/>
  <c r="Q94"/>
  <c r="R94" s="1"/>
  <c r="K94"/>
  <c r="L94" s="1"/>
  <c r="I94"/>
  <c r="Q93"/>
  <c r="R93" s="1"/>
  <c r="K93"/>
  <c r="L93" s="1"/>
  <c r="I93"/>
  <c r="R92"/>
  <c r="Q92"/>
  <c r="K92"/>
  <c r="L92" s="1"/>
  <c r="I92"/>
  <c r="Q91"/>
  <c r="R91" s="1"/>
  <c r="K91"/>
  <c r="L91" s="1"/>
  <c r="I91"/>
  <c r="R90"/>
  <c r="L90"/>
  <c r="K90"/>
  <c r="H90"/>
  <c r="I90" s="1"/>
  <c r="Q89"/>
  <c r="R89" s="1"/>
  <c r="K89"/>
  <c r="L89" s="1"/>
  <c r="I89"/>
  <c r="Q88"/>
  <c r="R88" s="1"/>
  <c r="K88"/>
  <c r="L88" s="1"/>
  <c r="I88"/>
  <c r="Q87"/>
  <c r="R87" s="1"/>
  <c r="L87"/>
  <c r="K87"/>
  <c r="I87"/>
  <c r="Q86"/>
  <c r="R86" s="1"/>
  <c r="K86"/>
  <c r="L86" s="1"/>
  <c r="I86"/>
  <c r="Q85"/>
  <c r="R85" s="1"/>
  <c r="K85"/>
  <c r="L85" s="1"/>
  <c r="I85"/>
  <c r="Q84"/>
  <c r="R84" s="1"/>
  <c r="K84"/>
  <c r="L84" s="1"/>
  <c r="I84"/>
  <c r="Q83"/>
  <c r="R83" s="1"/>
  <c r="K83"/>
  <c r="L83" s="1"/>
  <c r="H83"/>
  <c r="I83" s="1"/>
  <c r="Q82"/>
  <c r="R82" s="1"/>
  <c r="K82"/>
  <c r="L82" s="1"/>
  <c r="I82"/>
  <c r="Q81"/>
  <c r="R81" s="1"/>
  <c r="K81"/>
  <c r="L81" s="1"/>
  <c r="I81"/>
  <c r="R80"/>
  <c r="K80"/>
  <c r="L80" s="1"/>
  <c r="H80"/>
  <c r="I80" s="1"/>
  <c r="R79"/>
  <c r="K79"/>
  <c r="L79" s="1"/>
  <c r="H79"/>
  <c r="I79" s="1"/>
  <c r="R78"/>
  <c r="K78"/>
  <c r="L78" s="1"/>
  <c r="H78"/>
  <c r="I78" s="1"/>
  <c r="R77"/>
  <c r="K77"/>
  <c r="L77" s="1"/>
  <c r="H77"/>
  <c r="I77" s="1"/>
  <c r="S77" s="1"/>
  <c r="Q76"/>
  <c r="R76" s="1"/>
  <c r="K76"/>
  <c r="L76" s="1"/>
  <c r="H76"/>
  <c r="I76" s="1"/>
  <c r="Q75"/>
  <c r="R75" s="1"/>
  <c r="K75"/>
  <c r="L75" s="1"/>
  <c r="H75"/>
  <c r="I75" s="1"/>
  <c r="Q74"/>
  <c r="R74" s="1"/>
  <c r="K74"/>
  <c r="L74" s="1"/>
  <c r="I74"/>
  <c r="Q73"/>
  <c r="R73" s="1"/>
  <c r="K73"/>
  <c r="L73" s="1"/>
  <c r="I73"/>
  <c r="Q72"/>
  <c r="R72" s="1"/>
  <c r="K72"/>
  <c r="L72" s="1"/>
  <c r="I72"/>
  <c r="Q71"/>
  <c r="R71" s="1"/>
  <c r="K71"/>
  <c r="L71" s="1"/>
  <c r="I71"/>
  <c r="R70"/>
  <c r="K70"/>
  <c r="L70" s="1"/>
  <c r="H70"/>
  <c r="I70" s="1"/>
  <c r="Q69"/>
  <c r="R69" s="1"/>
  <c r="K69"/>
  <c r="L69" s="1"/>
  <c r="I69"/>
  <c r="Q68"/>
  <c r="R68" s="1"/>
  <c r="K68"/>
  <c r="L68" s="1"/>
  <c r="I68"/>
  <c r="R67"/>
  <c r="K67"/>
  <c r="L67" s="1"/>
  <c r="I67"/>
  <c r="Q66"/>
  <c r="R66" s="1"/>
  <c r="K66"/>
  <c r="L66" s="1"/>
  <c r="I66"/>
  <c r="R65"/>
  <c r="K65"/>
  <c r="L65" s="1"/>
  <c r="I65"/>
  <c r="Q64"/>
  <c r="R64" s="1"/>
  <c r="K64"/>
  <c r="L64" s="1"/>
  <c r="I64"/>
  <c r="R63"/>
  <c r="K63"/>
  <c r="L63" s="1"/>
  <c r="I63"/>
  <c r="R62"/>
  <c r="K62"/>
  <c r="L62" s="1"/>
  <c r="H62"/>
  <c r="I62" s="1"/>
  <c r="Q61"/>
  <c r="R61" s="1"/>
  <c r="K61"/>
  <c r="L61" s="1"/>
  <c r="I61"/>
  <c r="Q60"/>
  <c r="R60" s="1"/>
  <c r="K60"/>
  <c r="L60" s="1"/>
  <c r="I60"/>
  <c r="Q59"/>
  <c r="R59" s="1"/>
  <c r="K59"/>
  <c r="L59" s="1"/>
  <c r="I59"/>
  <c r="Q58"/>
  <c r="R58" s="1"/>
  <c r="K58"/>
  <c r="L58" s="1"/>
  <c r="I58"/>
  <c r="Q57"/>
  <c r="R57" s="1"/>
  <c r="K57"/>
  <c r="L57" s="1"/>
  <c r="I57"/>
  <c r="Q56"/>
  <c r="R56" s="1"/>
  <c r="K56"/>
  <c r="L56" s="1"/>
  <c r="H56"/>
  <c r="I56" s="1"/>
  <c r="R55"/>
  <c r="K55"/>
  <c r="L55" s="1"/>
  <c r="I55"/>
  <c r="Q54"/>
  <c r="R54" s="1"/>
  <c r="K54"/>
  <c r="L54" s="1"/>
  <c r="I54"/>
  <c r="Q53"/>
  <c r="R53" s="1"/>
  <c r="K53"/>
  <c r="L53" s="1"/>
  <c r="H53"/>
  <c r="I53" s="1"/>
  <c r="Q52"/>
  <c r="R52" s="1"/>
  <c r="K52"/>
  <c r="L52" s="1"/>
  <c r="I52"/>
  <c r="Q51"/>
  <c r="R51" s="1"/>
  <c r="K51"/>
  <c r="L51" s="1"/>
  <c r="I51"/>
  <c r="Q50"/>
  <c r="R50" s="1"/>
  <c r="K50"/>
  <c r="L50" s="1"/>
  <c r="I50"/>
  <c r="Q49"/>
  <c r="R49" s="1"/>
  <c r="K49"/>
  <c r="L49" s="1"/>
  <c r="H49"/>
  <c r="I49" s="1"/>
  <c r="Q48"/>
  <c r="R48" s="1"/>
  <c r="K48"/>
  <c r="L48" s="1"/>
  <c r="I48"/>
  <c r="Q47"/>
  <c r="R47" s="1"/>
  <c r="K47"/>
  <c r="L47" s="1"/>
  <c r="I47"/>
  <c r="Q46"/>
  <c r="R46" s="1"/>
  <c r="K46"/>
  <c r="L46" s="1"/>
  <c r="I46"/>
  <c r="Q45"/>
  <c r="R45" s="1"/>
  <c r="K45"/>
  <c r="L45" s="1"/>
  <c r="I45"/>
  <c r="Q44"/>
  <c r="R44" s="1"/>
  <c r="K44"/>
  <c r="L44" s="1"/>
  <c r="I44"/>
  <c r="Q43"/>
  <c r="R43" s="1"/>
  <c r="K43"/>
  <c r="L43" s="1"/>
  <c r="H43"/>
  <c r="I43" s="1"/>
  <c r="R42"/>
  <c r="K42"/>
  <c r="L42" s="1"/>
  <c r="I42"/>
  <c r="R41"/>
  <c r="Q41"/>
  <c r="K41"/>
  <c r="L41" s="1"/>
  <c r="H41"/>
  <c r="I41" s="1"/>
  <c r="Q40"/>
  <c r="R40" s="1"/>
  <c r="K40"/>
  <c r="L40" s="1"/>
  <c r="I40"/>
  <c r="H40"/>
  <c r="Q39"/>
  <c r="R39" s="1"/>
  <c r="K39"/>
  <c r="L39" s="1"/>
  <c r="I39"/>
  <c r="Q38"/>
  <c r="R38" s="1"/>
  <c r="K38"/>
  <c r="L38" s="1"/>
  <c r="I38"/>
  <c r="Q37"/>
  <c r="R37" s="1"/>
  <c r="K37"/>
  <c r="L37" s="1"/>
  <c r="I37"/>
  <c r="S37" s="1"/>
  <c r="Q36"/>
  <c r="R36" s="1"/>
  <c r="K36"/>
  <c r="L36" s="1"/>
  <c r="I36"/>
  <c r="Q35"/>
  <c r="R35" s="1"/>
  <c r="K35"/>
  <c r="L35" s="1"/>
  <c r="I35"/>
  <c r="Q34"/>
  <c r="R34" s="1"/>
  <c r="K34"/>
  <c r="L34" s="1"/>
  <c r="H34"/>
  <c r="I34" s="1"/>
  <c r="Q33"/>
  <c r="R33" s="1"/>
  <c r="K33"/>
  <c r="L33" s="1"/>
  <c r="I33"/>
  <c r="Q32"/>
  <c r="R32" s="1"/>
  <c r="K32"/>
  <c r="L32" s="1"/>
  <c r="I32"/>
  <c r="Q31"/>
  <c r="R31" s="1"/>
  <c r="K31"/>
  <c r="L31" s="1"/>
  <c r="H31"/>
  <c r="I31" s="1"/>
  <c r="Q30"/>
  <c r="R30" s="1"/>
  <c r="K30"/>
  <c r="L30" s="1"/>
  <c r="I30"/>
  <c r="R29"/>
  <c r="K29"/>
  <c r="L29" s="1"/>
  <c r="I29"/>
  <c r="R28"/>
  <c r="K28"/>
  <c r="L28" s="1"/>
  <c r="I28"/>
  <c r="Q27"/>
  <c r="R27" s="1"/>
  <c r="K27"/>
  <c r="L27" s="1"/>
  <c r="H27"/>
  <c r="I27" s="1"/>
  <c r="S27" s="1"/>
  <c r="R26"/>
  <c r="K26"/>
  <c r="L26" s="1"/>
  <c r="H26"/>
  <c r="I26" s="1"/>
  <c r="R25"/>
  <c r="Q25"/>
  <c r="K25"/>
  <c r="L25" s="1"/>
  <c r="I25"/>
  <c r="Q24"/>
  <c r="R24" s="1"/>
  <c r="K24"/>
  <c r="L24" s="1"/>
  <c r="I24"/>
  <c r="R23"/>
  <c r="K23"/>
  <c r="L23" s="1"/>
  <c r="H23"/>
  <c r="I23" s="1"/>
  <c r="Q22"/>
  <c r="R22" s="1"/>
  <c r="K22"/>
  <c r="L22" s="1"/>
  <c r="I22"/>
  <c r="R21"/>
  <c r="K21"/>
  <c r="L21" s="1"/>
  <c r="I21"/>
  <c r="Q20"/>
  <c r="R20" s="1"/>
  <c r="K20"/>
  <c r="L20" s="1"/>
  <c r="I20"/>
  <c r="Q19"/>
  <c r="R19" s="1"/>
  <c r="K19"/>
  <c r="L19" s="1"/>
  <c r="I19"/>
  <c r="Q18"/>
  <c r="R18" s="1"/>
  <c r="K18"/>
  <c r="L18" s="1"/>
  <c r="I18"/>
  <c r="Q17"/>
  <c r="R17" s="1"/>
  <c r="K17"/>
  <c r="L17" s="1"/>
  <c r="I17"/>
  <c r="Q16"/>
  <c r="R16" s="1"/>
  <c r="K16"/>
  <c r="L16" s="1"/>
  <c r="I16"/>
  <c r="Q15"/>
  <c r="R15" s="1"/>
  <c r="K15"/>
  <c r="L15" s="1"/>
  <c r="I15"/>
  <c r="Q14"/>
  <c r="R14" s="1"/>
  <c r="K14"/>
  <c r="L14" s="1"/>
  <c r="I14"/>
  <c r="R13"/>
  <c r="K13"/>
  <c r="L13" s="1"/>
  <c r="I13"/>
  <c r="Q12"/>
  <c r="R12" s="1"/>
  <c r="K12"/>
  <c r="L12" s="1"/>
  <c r="I12"/>
  <c r="Q11"/>
  <c r="R11" s="1"/>
  <c r="K11"/>
  <c r="L11" s="1"/>
  <c r="H11"/>
  <c r="I11" s="1"/>
  <c r="Q10"/>
  <c r="R10" s="1"/>
  <c r="K10"/>
  <c r="L10" s="1"/>
  <c r="H10"/>
  <c r="I10" s="1"/>
  <c r="R9"/>
  <c r="K9"/>
  <c r="L9" s="1"/>
  <c r="I9"/>
  <c r="Q8"/>
  <c r="R8" s="1"/>
  <c r="K8"/>
  <c r="L8" s="1"/>
  <c r="I8"/>
  <c r="R7"/>
  <c r="K7"/>
  <c r="L7" s="1"/>
  <c r="I7"/>
  <c r="Q6"/>
  <c r="R6" s="1"/>
  <c r="K6"/>
  <c r="L6" s="1"/>
  <c r="I6"/>
  <c r="Q5"/>
  <c r="R5" s="1"/>
  <c r="K5"/>
  <c r="L5" s="1"/>
  <c r="I5"/>
  <c r="Q4"/>
  <c r="R4" s="1"/>
  <c r="K4"/>
  <c r="L4" s="1"/>
  <c r="H4"/>
  <c r="I4" s="1"/>
  <c r="S3"/>
  <c r="S36" l="1"/>
  <c r="S5"/>
  <c r="S82"/>
  <c r="S98"/>
  <c r="S78"/>
  <c r="S65"/>
  <c r="S63"/>
  <c r="S29"/>
  <c r="S26"/>
  <c r="S20"/>
  <c r="S28"/>
  <c r="S9"/>
  <c r="S11"/>
  <c r="S25"/>
  <c r="S50"/>
  <c r="S59"/>
  <c r="S66"/>
  <c r="S33"/>
  <c r="S41"/>
  <c r="S42"/>
  <c r="S76"/>
  <c r="S88"/>
  <c r="S10"/>
  <c r="S12"/>
  <c r="S15"/>
  <c r="S18"/>
  <c r="S52"/>
  <c r="S55"/>
  <c r="S60"/>
  <c r="S68"/>
  <c r="S74"/>
  <c r="S75"/>
  <c r="S80"/>
  <c r="S92"/>
  <c r="S4"/>
  <c r="S17"/>
  <c r="S34"/>
  <c r="S44"/>
  <c r="S49"/>
  <c r="S51"/>
  <c r="S57"/>
  <c r="S58"/>
  <c r="S90"/>
  <c r="S40"/>
  <c r="S46"/>
  <c r="S53"/>
  <c r="S64"/>
  <c r="S94"/>
  <c r="S6"/>
  <c r="S13"/>
  <c r="S24"/>
  <c r="S35"/>
  <c r="S39"/>
  <c r="S70"/>
  <c r="S84"/>
  <c r="S86"/>
  <c r="S96"/>
  <c r="S30"/>
  <c r="S19"/>
  <c r="S54"/>
  <c r="S61"/>
  <c r="S72"/>
  <c r="S95"/>
  <c r="S97"/>
  <c r="S22"/>
  <c r="S48"/>
  <c r="S8"/>
  <c r="S23"/>
  <c r="S14"/>
  <c r="S21"/>
  <c r="S32"/>
  <c r="S43"/>
  <c r="S47"/>
  <c r="S87"/>
  <c r="S89"/>
  <c r="S99"/>
  <c r="S16"/>
  <c r="S7"/>
  <c r="S38"/>
  <c r="S45"/>
  <c r="S56"/>
  <c r="S67"/>
  <c r="S71"/>
  <c r="S79"/>
  <c r="S81"/>
  <c r="S91"/>
  <c r="S93"/>
  <c r="S31"/>
  <c r="S62"/>
  <c r="S69"/>
  <c r="S73"/>
  <c r="S83"/>
  <c r="S85"/>
  <c r="F4" i="8" l="1"/>
  <c r="F59"/>
  <c r="F75"/>
  <c r="F65"/>
  <c r="F63"/>
  <c r="F54"/>
  <c r="F67"/>
  <c r="F80"/>
  <c r="F26"/>
  <c r="F45"/>
  <c r="F50"/>
  <c r="F83"/>
  <c r="F85"/>
  <c r="F30"/>
  <c r="F5"/>
  <c r="F21"/>
  <c r="F70"/>
  <c r="F52"/>
  <c r="F90"/>
  <c r="F78"/>
  <c r="F33"/>
  <c r="F86"/>
  <c r="F18"/>
  <c r="F48"/>
  <c r="F53"/>
  <c r="F51"/>
  <c r="F29"/>
  <c r="F76"/>
  <c r="F66"/>
  <c r="F93"/>
  <c r="F27"/>
  <c r="F14"/>
  <c r="F98"/>
  <c r="F16"/>
  <c r="F15"/>
  <c r="F81"/>
  <c r="F17"/>
  <c r="F99"/>
  <c r="F87"/>
  <c r="F60"/>
  <c r="F94"/>
  <c r="F56"/>
  <c r="F23"/>
  <c r="F12"/>
  <c r="F68"/>
  <c r="F19"/>
  <c r="F25"/>
  <c r="F35"/>
  <c r="F89"/>
  <c r="F49"/>
  <c r="F55"/>
  <c r="F36"/>
  <c r="F31"/>
  <c r="F61"/>
  <c r="F64"/>
  <c r="F73"/>
  <c r="F92"/>
  <c r="F41"/>
  <c r="F37"/>
  <c r="F42"/>
  <c r="F39"/>
  <c r="F57"/>
  <c r="F11"/>
  <c r="F74"/>
  <c r="F72"/>
  <c r="F82"/>
  <c r="F96"/>
  <c r="F38"/>
  <c r="F47"/>
  <c r="F7"/>
  <c r="F91"/>
  <c r="F69"/>
  <c r="F28"/>
  <c r="F44"/>
  <c r="F79"/>
  <c r="F88"/>
  <c r="F20"/>
  <c r="F58"/>
  <c r="F95"/>
  <c r="F84"/>
  <c r="F71"/>
  <c r="F97"/>
  <c r="F77"/>
  <c r="F62"/>
  <c r="F34"/>
  <c r="F22"/>
  <c r="F40"/>
  <c r="F9"/>
  <c r="F24"/>
  <c r="E4"/>
  <c r="E59"/>
  <c r="E75"/>
  <c r="E65"/>
  <c r="E63"/>
  <c r="E54"/>
  <c r="E67"/>
  <c r="E80"/>
  <c r="E26"/>
  <c r="E45"/>
  <c r="E50"/>
  <c r="E83"/>
  <c r="E85"/>
  <c r="E30"/>
  <c r="E5"/>
  <c r="E21"/>
  <c r="E70"/>
  <c r="E52"/>
  <c r="E90"/>
  <c r="E78"/>
  <c r="E33"/>
  <c r="E86"/>
  <c r="E18"/>
  <c r="E48"/>
  <c r="E53"/>
  <c r="E51"/>
  <c r="E29"/>
  <c r="E76"/>
  <c r="E66"/>
  <c r="E93"/>
  <c r="E27"/>
  <c r="E14"/>
  <c r="E98"/>
  <c r="E16"/>
  <c r="E15"/>
  <c r="E81"/>
  <c r="E17"/>
  <c r="E99"/>
  <c r="E87"/>
  <c r="E60"/>
  <c r="E94"/>
  <c r="E56"/>
  <c r="E23"/>
  <c r="E12"/>
  <c r="E68"/>
  <c r="E19"/>
  <c r="E25"/>
  <c r="E35"/>
  <c r="E89"/>
  <c r="E49"/>
  <c r="E55"/>
  <c r="E36"/>
  <c r="E31"/>
  <c r="E61"/>
  <c r="E64"/>
  <c r="E73"/>
  <c r="E92"/>
  <c r="E41"/>
  <c r="E37"/>
  <c r="E42"/>
  <c r="E39"/>
  <c r="E57"/>
  <c r="E11"/>
  <c r="E74"/>
  <c r="E72"/>
  <c r="E82"/>
  <c r="E96"/>
  <c r="E38"/>
  <c r="E47"/>
  <c r="E7"/>
  <c r="E91"/>
  <c r="E69"/>
  <c r="E28"/>
  <c r="E44"/>
  <c r="E79"/>
  <c r="E88"/>
  <c r="E20"/>
  <c r="E58"/>
  <c r="E95"/>
  <c r="E84"/>
  <c r="E71"/>
  <c r="E97"/>
  <c r="E77"/>
  <c r="E62"/>
  <c r="E34"/>
  <c r="E22"/>
  <c r="E40"/>
  <c r="E9"/>
  <c r="E24"/>
  <c r="T4" i="5"/>
  <c r="T5"/>
  <c r="T6"/>
  <c r="T8"/>
  <c r="T10"/>
  <c r="T11"/>
  <c r="T12"/>
  <c r="T13"/>
  <c r="T14"/>
  <c r="T15"/>
  <c r="T16"/>
  <c r="T17"/>
  <c r="T18"/>
  <c r="T19"/>
  <c r="T20"/>
  <c r="T21"/>
  <c r="T22"/>
  <c r="T23"/>
  <c r="T24"/>
  <c r="T25"/>
  <c r="T26"/>
  <c r="T27"/>
  <c r="T28"/>
  <c r="T29"/>
  <c r="T30"/>
  <c r="T31"/>
  <c r="T32"/>
  <c r="T33"/>
  <c r="T34"/>
  <c r="T35"/>
  <c r="T36"/>
  <c r="T37"/>
  <c r="T38"/>
  <c r="T39"/>
  <c r="T40"/>
  <c r="T41"/>
  <c r="T42"/>
  <c r="T44"/>
  <c r="T45"/>
  <c r="T47"/>
  <c r="T48"/>
  <c r="T49"/>
  <c r="T50"/>
  <c r="T51"/>
  <c r="T52"/>
  <c r="T53"/>
  <c r="T54"/>
  <c r="T55"/>
  <c r="T56"/>
  <c r="T57"/>
  <c r="T58"/>
  <c r="T59"/>
  <c r="T60"/>
  <c r="T61"/>
  <c r="T62"/>
  <c r="T63"/>
  <c r="T64"/>
  <c r="T65"/>
  <c r="T66"/>
  <c r="T67"/>
  <c r="T68"/>
  <c r="T69"/>
  <c r="T70"/>
  <c r="T71"/>
  <c r="T72"/>
  <c r="T73"/>
  <c r="T74"/>
  <c r="T75"/>
  <c r="T76"/>
  <c r="T77"/>
  <c r="T78"/>
  <c r="T79"/>
  <c r="T80"/>
  <c r="T81"/>
  <c r="T82"/>
  <c r="T83"/>
  <c r="T84"/>
  <c r="T85"/>
  <c r="T86"/>
  <c r="T87"/>
  <c r="T88"/>
  <c r="T89"/>
  <c r="T90"/>
  <c r="T91"/>
  <c r="T92"/>
  <c r="T93"/>
  <c r="T94"/>
  <c r="T95"/>
  <c r="T96"/>
  <c r="T97"/>
  <c r="T98"/>
  <c r="T3"/>
  <c r="E93" i="3" l="1"/>
  <c r="F93" s="1"/>
  <c r="E92"/>
  <c r="F92" s="1"/>
  <c r="E85"/>
  <c r="F85" s="1"/>
  <c r="E84"/>
  <c r="F84" s="1"/>
  <c r="E77"/>
  <c r="F77" s="1"/>
  <c r="E76"/>
  <c r="F76" s="1"/>
  <c r="E69"/>
  <c r="F69" s="1"/>
  <c r="E68"/>
  <c r="F68" s="1"/>
  <c r="E61"/>
  <c r="F61" s="1"/>
  <c r="E60"/>
  <c r="F60" s="1"/>
  <c r="E53"/>
  <c r="F53" s="1"/>
  <c r="E52"/>
  <c r="F52" s="1"/>
  <c r="E45"/>
  <c r="F45" s="1"/>
  <c r="E44"/>
  <c r="F44" s="1"/>
  <c r="E37"/>
  <c r="F37" s="1"/>
  <c r="E36"/>
  <c r="F36" s="1"/>
  <c r="E29"/>
  <c r="F29" s="1"/>
  <c r="E28"/>
  <c r="F28" s="1"/>
  <c r="E21"/>
  <c r="F21" s="1"/>
  <c r="E20"/>
  <c r="F20" s="1"/>
  <c r="E13"/>
  <c r="F13" s="1"/>
  <c r="E12"/>
  <c r="F12" s="1"/>
  <c r="E5"/>
  <c r="F5" s="1"/>
  <c r="E4"/>
  <c r="F4" s="1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4"/>
  <c r="I55"/>
  <c r="I56"/>
  <c r="I57"/>
  <c r="I58"/>
  <c r="I59"/>
  <c r="I60"/>
  <c r="I61"/>
  <c r="I62"/>
  <c r="I63"/>
  <c r="I64"/>
  <c r="I65"/>
  <c r="I66"/>
  <c r="I67"/>
  <c r="I68"/>
  <c r="I69"/>
  <c r="I70"/>
  <c r="I71"/>
  <c r="I72"/>
  <c r="I73"/>
  <c r="I74"/>
  <c r="I75"/>
  <c r="I76"/>
  <c r="I77"/>
  <c r="I78"/>
  <c r="I79"/>
  <c r="I80"/>
  <c r="I81"/>
  <c r="I82"/>
  <c r="I83"/>
  <c r="I84"/>
  <c r="I85"/>
  <c r="I86"/>
  <c r="I87"/>
  <c r="I88"/>
  <c r="I89"/>
  <c r="I90"/>
  <c r="I91"/>
  <c r="I92"/>
  <c r="I93"/>
  <c r="I94"/>
  <c r="I95"/>
  <c r="I96"/>
  <c r="I97"/>
  <c r="I98"/>
  <c r="I99"/>
  <c r="E6"/>
  <c r="F6" s="1"/>
  <c r="E7"/>
  <c r="F7" s="1"/>
  <c r="E8"/>
  <c r="F8" s="1"/>
  <c r="E9"/>
  <c r="F9" s="1"/>
  <c r="E10"/>
  <c r="F10" s="1"/>
  <c r="E11"/>
  <c r="F11" s="1"/>
  <c r="E14"/>
  <c r="F14" s="1"/>
  <c r="E15"/>
  <c r="F15" s="1"/>
  <c r="E16"/>
  <c r="F16" s="1"/>
  <c r="E17"/>
  <c r="F17" s="1"/>
  <c r="E18"/>
  <c r="F18" s="1"/>
  <c r="E19"/>
  <c r="F19" s="1"/>
  <c r="E22"/>
  <c r="F22" s="1"/>
  <c r="E23"/>
  <c r="F23" s="1"/>
  <c r="E24"/>
  <c r="F24" s="1"/>
  <c r="E25"/>
  <c r="F25" s="1"/>
  <c r="E26"/>
  <c r="F26" s="1"/>
  <c r="E27"/>
  <c r="F27" s="1"/>
  <c r="E30"/>
  <c r="F30" s="1"/>
  <c r="E31"/>
  <c r="F31" s="1"/>
  <c r="E32"/>
  <c r="F32" s="1"/>
  <c r="E33"/>
  <c r="F33" s="1"/>
  <c r="E34"/>
  <c r="F34" s="1"/>
  <c r="E35"/>
  <c r="F35" s="1"/>
  <c r="E38"/>
  <c r="F38" s="1"/>
  <c r="E39"/>
  <c r="F39" s="1"/>
  <c r="E40"/>
  <c r="F40" s="1"/>
  <c r="E41"/>
  <c r="F41" s="1"/>
  <c r="E42"/>
  <c r="F42" s="1"/>
  <c r="E43"/>
  <c r="F43" s="1"/>
  <c r="E46"/>
  <c r="F46" s="1"/>
  <c r="E47"/>
  <c r="F47" s="1"/>
  <c r="E48"/>
  <c r="F48" s="1"/>
  <c r="E49"/>
  <c r="F49" s="1"/>
  <c r="E50"/>
  <c r="F50" s="1"/>
  <c r="E51"/>
  <c r="F51" s="1"/>
  <c r="E54"/>
  <c r="F54" s="1"/>
  <c r="E55"/>
  <c r="F55" s="1"/>
  <c r="E56"/>
  <c r="F56" s="1"/>
  <c r="E57"/>
  <c r="F57" s="1"/>
  <c r="E58"/>
  <c r="F58" s="1"/>
  <c r="E59"/>
  <c r="F59" s="1"/>
  <c r="E62"/>
  <c r="F62" s="1"/>
  <c r="E63"/>
  <c r="F63" s="1"/>
  <c r="E64"/>
  <c r="F64" s="1"/>
  <c r="E65"/>
  <c r="F65" s="1"/>
  <c r="E66"/>
  <c r="F66" s="1"/>
  <c r="E67"/>
  <c r="F67" s="1"/>
  <c r="E70"/>
  <c r="F70" s="1"/>
  <c r="E71"/>
  <c r="F71" s="1"/>
  <c r="E72"/>
  <c r="F72" s="1"/>
  <c r="E73"/>
  <c r="F73" s="1"/>
  <c r="E74"/>
  <c r="F74" s="1"/>
  <c r="E75"/>
  <c r="F75" s="1"/>
  <c r="E78"/>
  <c r="F78" s="1"/>
  <c r="E79"/>
  <c r="F79" s="1"/>
  <c r="E80"/>
  <c r="F80" s="1"/>
  <c r="E81"/>
  <c r="F81" s="1"/>
  <c r="E82"/>
  <c r="F82" s="1"/>
  <c r="E83"/>
  <c r="F83" s="1"/>
  <c r="E86"/>
  <c r="F86" s="1"/>
  <c r="E87"/>
  <c r="F87" s="1"/>
  <c r="E88"/>
  <c r="F88" s="1"/>
  <c r="E89"/>
  <c r="F89" s="1"/>
  <c r="E90"/>
  <c r="F90" s="1"/>
  <c r="E91"/>
  <c r="F91" s="1"/>
  <c r="E94"/>
  <c r="F94" s="1"/>
  <c r="E95"/>
  <c r="F95" s="1"/>
  <c r="E96"/>
  <c r="F96" s="1"/>
  <c r="E97"/>
  <c r="F97" s="1"/>
  <c r="E98"/>
  <c r="F98" s="1"/>
  <c r="E99"/>
  <c r="F99" s="1"/>
  <c r="J9" i="5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66"/>
  <c r="J67"/>
  <c r="J68"/>
  <c r="J69"/>
  <c r="J70"/>
  <c r="J71"/>
  <c r="J72"/>
  <c r="J73"/>
  <c r="J74"/>
  <c r="J75"/>
  <c r="J76"/>
  <c r="J77"/>
  <c r="J78"/>
  <c r="J79"/>
  <c r="J80"/>
  <c r="J81"/>
  <c r="J82"/>
  <c r="J83"/>
  <c r="J84"/>
  <c r="J85"/>
  <c r="J86"/>
  <c r="J87"/>
  <c r="J88"/>
  <c r="J89"/>
  <c r="J90"/>
  <c r="J91"/>
  <c r="J92"/>
  <c r="J93"/>
  <c r="J94"/>
  <c r="J95"/>
  <c r="J96"/>
  <c r="J97"/>
  <c r="J98"/>
  <c r="E100" i="2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E63"/>
  <c r="E64"/>
  <c r="E65"/>
  <c r="E66"/>
  <c r="E67"/>
  <c r="E68"/>
  <c r="E69"/>
  <c r="E70"/>
  <c r="E71"/>
  <c r="E72"/>
  <c r="E73"/>
  <c r="E74"/>
  <c r="E75"/>
  <c r="E76"/>
  <c r="E77"/>
  <c r="E78"/>
  <c r="E79"/>
  <c r="E80"/>
  <c r="E81"/>
  <c r="E82"/>
  <c r="E83"/>
  <c r="E84"/>
  <c r="E85"/>
  <c r="E86"/>
  <c r="E87"/>
  <c r="E88"/>
  <c r="E89"/>
  <c r="E90"/>
  <c r="E91"/>
  <c r="E92"/>
  <c r="E93"/>
  <c r="E94"/>
  <c r="E95"/>
  <c r="E96"/>
  <c r="E97"/>
  <c r="E98"/>
  <c r="E99"/>
  <c r="E5"/>
  <c r="K9" i="4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35"/>
  <c r="K36"/>
  <c r="K37"/>
  <c r="K38"/>
  <c r="K39"/>
  <c r="K40"/>
  <c r="K41"/>
  <c r="K42"/>
  <c r="K43"/>
  <c r="K44"/>
  <c r="K45"/>
  <c r="K46"/>
  <c r="K47"/>
  <c r="K48"/>
  <c r="K49"/>
  <c r="K50"/>
  <c r="K51"/>
  <c r="K52"/>
  <c r="K53"/>
  <c r="K54"/>
  <c r="K55"/>
  <c r="K56"/>
  <c r="K57"/>
  <c r="K58"/>
  <c r="K59"/>
  <c r="K60"/>
  <c r="K61"/>
  <c r="K62"/>
  <c r="K63"/>
  <c r="K64"/>
  <c r="K65"/>
  <c r="K66"/>
  <c r="K67"/>
  <c r="K68"/>
  <c r="K69"/>
  <c r="K70"/>
  <c r="K71"/>
  <c r="K72"/>
  <c r="K73"/>
  <c r="K74"/>
  <c r="K75"/>
  <c r="K76"/>
  <c r="K77"/>
  <c r="K78"/>
  <c r="K79"/>
  <c r="K80"/>
  <c r="K81"/>
  <c r="K82"/>
  <c r="K83"/>
  <c r="K84"/>
  <c r="K85"/>
  <c r="K86"/>
  <c r="K87"/>
  <c r="K88"/>
  <c r="K89"/>
  <c r="K90"/>
  <c r="K91"/>
  <c r="K92"/>
  <c r="K93"/>
  <c r="K94"/>
  <c r="K95"/>
  <c r="K96"/>
  <c r="K97"/>
  <c r="K98"/>
  <c r="T46" i="5" l="1"/>
  <c r="L4" i="8"/>
  <c r="M4"/>
  <c r="L59"/>
  <c r="M59"/>
  <c r="L75"/>
  <c r="M75"/>
  <c r="L65"/>
  <c r="M65"/>
  <c r="L63"/>
  <c r="M63"/>
  <c r="L54"/>
  <c r="M54"/>
  <c r="L67"/>
  <c r="M67"/>
  <c r="L80"/>
  <c r="M80"/>
  <c r="L26"/>
  <c r="M26"/>
  <c r="L45"/>
  <c r="M45"/>
  <c r="L50"/>
  <c r="M50"/>
  <c r="L83"/>
  <c r="M83"/>
  <c r="L85"/>
  <c r="M85"/>
  <c r="L30"/>
  <c r="M30"/>
  <c r="L5"/>
  <c r="M5"/>
  <c r="L21"/>
  <c r="M21"/>
  <c r="L70"/>
  <c r="M70"/>
  <c r="L52"/>
  <c r="M52"/>
  <c r="L90"/>
  <c r="M90"/>
  <c r="L78"/>
  <c r="M78"/>
  <c r="L33"/>
  <c r="M33"/>
  <c r="L86"/>
  <c r="M86"/>
  <c r="L18"/>
  <c r="M18"/>
  <c r="L48"/>
  <c r="M48"/>
  <c r="L53"/>
  <c r="M53"/>
  <c r="L51"/>
  <c r="M51"/>
  <c r="L29"/>
  <c r="M29"/>
  <c r="L76"/>
  <c r="M76"/>
  <c r="L66"/>
  <c r="M66"/>
  <c r="L93"/>
  <c r="M93"/>
  <c r="L27"/>
  <c r="M27"/>
  <c r="L14"/>
  <c r="M14"/>
  <c r="L98"/>
  <c r="M98"/>
  <c r="L16"/>
  <c r="M16"/>
  <c r="L15"/>
  <c r="M15"/>
  <c r="L81"/>
  <c r="M81"/>
  <c r="L17"/>
  <c r="M17"/>
  <c r="L99"/>
  <c r="M99"/>
  <c r="L87"/>
  <c r="M87"/>
  <c r="L60"/>
  <c r="M60"/>
  <c r="L94"/>
  <c r="M94"/>
  <c r="L56"/>
  <c r="M56"/>
  <c r="L23"/>
  <c r="M23"/>
  <c r="L12"/>
  <c r="M12"/>
  <c r="L68"/>
  <c r="M68"/>
  <c r="L19"/>
  <c r="M19"/>
  <c r="L25"/>
  <c r="M25"/>
  <c r="L35"/>
  <c r="M35"/>
  <c r="L89"/>
  <c r="M89"/>
  <c r="L49"/>
  <c r="M49"/>
  <c r="L55"/>
  <c r="M55"/>
  <c r="L36"/>
  <c r="M36"/>
  <c r="L31"/>
  <c r="M31"/>
  <c r="L61"/>
  <c r="M61"/>
  <c r="L64"/>
  <c r="M64"/>
  <c r="L73"/>
  <c r="M73"/>
  <c r="L92"/>
  <c r="M92"/>
  <c r="L41"/>
  <c r="M41"/>
  <c r="L37"/>
  <c r="M37"/>
  <c r="L42"/>
  <c r="M42"/>
  <c r="L39"/>
  <c r="M39"/>
  <c r="L57"/>
  <c r="M57"/>
  <c r="L11"/>
  <c r="M11"/>
  <c r="L74"/>
  <c r="M74"/>
  <c r="L72"/>
  <c r="M72"/>
  <c r="L82"/>
  <c r="M82"/>
  <c r="L96"/>
  <c r="M96"/>
  <c r="L38"/>
  <c r="M38"/>
  <c r="L47"/>
  <c r="M47"/>
  <c r="L7"/>
  <c r="M7"/>
  <c r="L91"/>
  <c r="M91"/>
  <c r="L69"/>
  <c r="M69"/>
  <c r="L28"/>
  <c r="M28"/>
  <c r="L44"/>
  <c r="M44"/>
  <c r="L79"/>
  <c r="M79"/>
  <c r="L88"/>
  <c r="M88"/>
  <c r="L20"/>
  <c r="M20"/>
  <c r="L58"/>
  <c r="M58"/>
  <c r="L95"/>
  <c r="M95"/>
  <c r="L84"/>
  <c r="M84"/>
  <c r="L71"/>
  <c r="M71"/>
  <c r="L97"/>
  <c r="M97"/>
  <c r="L77"/>
  <c r="M77"/>
  <c r="L62"/>
  <c r="M62"/>
  <c r="L34"/>
  <c r="M34"/>
  <c r="L22"/>
  <c r="M22"/>
  <c r="L40"/>
  <c r="M40"/>
  <c r="L9"/>
  <c r="M9"/>
  <c r="L24"/>
  <c r="M24"/>
  <c r="I4"/>
  <c r="I59"/>
  <c r="I75"/>
  <c r="I65"/>
  <c r="I63"/>
  <c r="I54"/>
  <c r="I67"/>
  <c r="I80"/>
  <c r="I26"/>
  <c r="I45"/>
  <c r="I50"/>
  <c r="I83"/>
  <c r="I85"/>
  <c r="I30"/>
  <c r="I5"/>
  <c r="I21"/>
  <c r="I70"/>
  <c r="I52"/>
  <c r="I90"/>
  <c r="I78"/>
  <c r="I33"/>
  <c r="I86"/>
  <c r="I18"/>
  <c r="I48"/>
  <c r="I53"/>
  <c r="I51"/>
  <c r="I29"/>
  <c r="I76"/>
  <c r="I66"/>
  <c r="I93"/>
  <c r="I27"/>
  <c r="I14"/>
  <c r="I98"/>
  <c r="I16"/>
  <c r="I15"/>
  <c r="I81"/>
  <c r="I17"/>
  <c r="I99"/>
  <c r="I87"/>
  <c r="I60"/>
  <c r="I94"/>
  <c r="I56"/>
  <c r="I23"/>
  <c r="I12"/>
  <c r="I68"/>
  <c r="I19"/>
  <c r="I25"/>
  <c r="I35"/>
  <c r="I89"/>
  <c r="I49"/>
  <c r="I55"/>
  <c r="I36"/>
  <c r="I31"/>
  <c r="I61"/>
  <c r="I64"/>
  <c r="I73"/>
  <c r="I92"/>
  <c r="I41"/>
  <c r="I37"/>
  <c r="I42"/>
  <c r="I39"/>
  <c r="I57"/>
  <c r="I11"/>
  <c r="I74"/>
  <c r="I72"/>
  <c r="I82"/>
  <c r="I96"/>
  <c r="I38"/>
  <c r="I47"/>
  <c r="I7"/>
  <c r="I91"/>
  <c r="I69"/>
  <c r="I28"/>
  <c r="I44"/>
  <c r="I79"/>
  <c r="I88"/>
  <c r="I20"/>
  <c r="I58"/>
  <c r="I95"/>
  <c r="I84"/>
  <c r="I71"/>
  <c r="I97"/>
  <c r="I77"/>
  <c r="I62"/>
  <c r="I34"/>
  <c r="I22"/>
  <c r="I40"/>
  <c r="I9"/>
  <c r="I24"/>
  <c r="G4"/>
  <c r="H4" s="1"/>
  <c r="G59"/>
  <c r="H59" s="1"/>
  <c r="G75"/>
  <c r="H75" s="1"/>
  <c r="G65"/>
  <c r="H65" s="1"/>
  <c r="G63"/>
  <c r="H63" s="1"/>
  <c r="G54"/>
  <c r="H54" s="1"/>
  <c r="G67"/>
  <c r="H67" s="1"/>
  <c r="G80"/>
  <c r="H80" s="1"/>
  <c r="G26"/>
  <c r="H26" s="1"/>
  <c r="G45"/>
  <c r="H45" s="1"/>
  <c r="G50"/>
  <c r="H50" s="1"/>
  <c r="G83"/>
  <c r="H83" s="1"/>
  <c r="G85"/>
  <c r="H85" s="1"/>
  <c r="G30"/>
  <c r="H30" s="1"/>
  <c r="G5"/>
  <c r="H5" s="1"/>
  <c r="G21"/>
  <c r="H21" s="1"/>
  <c r="G70"/>
  <c r="H70" s="1"/>
  <c r="G52"/>
  <c r="H52" s="1"/>
  <c r="G90"/>
  <c r="H90" s="1"/>
  <c r="G78"/>
  <c r="H78" s="1"/>
  <c r="G33"/>
  <c r="H33" s="1"/>
  <c r="G86"/>
  <c r="H86" s="1"/>
  <c r="G18"/>
  <c r="H18" s="1"/>
  <c r="G48"/>
  <c r="H48" s="1"/>
  <c r="G53"/>
  <c r="H53" s="1"/>
  <c r="G51"/>
  <c r="H51" s="1"/>
  <c r="G29"/>
  <c r="H29" s="1"/>
  <c r="G76"/>
  <c r="H76" s="1"/>
  <c r="G66"/>
  <c r="H66" s="1"/>
  <c r="G93"/>
  <c r="H93" s="1"/>
  <c r="G27"/>
  <c r="H27" s="1"/>
  <c r="G14"/>
  <c r="H14" s="1"/>
  <c r="G98"/>
  <c r="H98" s="1"/>
  <c r="G16"/>
  <c r="H16" s="1"/>
  <c r="G15"/>
  <c r="H15" s="1"/>
  <c r="G81"/>
  <c r="H81" s="1"/>
  <c r="G17"/>
  <c r="H17" s="1"/>
  <c r="G99"/>
  <c r="H99" s="1"/>
  <c r="G87"/>
  <c r="H87" s="1"/>
  <c r="G60"/>
  <c r="H60" s="1"/>
  <c r="G94"/>
  <c r="H94" s="1"/>
  <c r="G56"/>
  <c r="H56" s="1"/>
  <c r="G23"/>
  <c r="H23" s="1"/>
  <c r="G12"/>
  <c r="H12" s="1"/>
  <c r="G68"/>
  <c r="H68" s="1"/>
  <c r="G19"/>
  <c r="H19" s="1"/>
  <c r="G25"/>
  <c r="H25" s="1"/>
  <c r="G35"/>
  <c r="H35" s="1"/>
  <c r="G89"/>
  <c r="H89" s="1"/>
  <c r="G49"/>
  <c r="H49" s="1"/>
  <c r="G55"/>
  <c r="H55" s="1"/>
  <c r="G36"/>
  <c r="H36" s="1"/>
  <c r="G31"/>
  <c r="H31" s="1"/>
  <c r="G61"/>
  <c r="H61" s="1"/>
  <c r="G64"/>
  <c r="H64" s="1"/>
  <c r="G73"/>
  <c r="H73" s="1"/>
  <c r="G92"/>
  <c r="H92" s="1"/>
  <c r="G41"/>
  <c r="H41" s="1"/>
  <c r="G37"/>
  <c r="H37" s="1"/>
  <c r="G42"/>
  <c r="H42" s="1"/>
  <c r="G39"/>
  <c r="H39" s="1"/>
  <c r="G57"/>
  <c r="H57" s="1"/>
  <c r="G11"/>
  <c r="H11" s="1"/>
  <c r="G74"/>
  <c r="H74" s="1"/>
  <c r="G72"/>
  <c r="H72" s="1"/>
  <c r="G82"/>
  <c r="H82" s="1"/>
  <c r="G96"/>
  <c r="H96" s="1"/>
  <c r="G38"/>
  <c r="H38" s="1"/>
  <c r="G47"/>
  <c r="H47" s="1"/>
  <c r="G7"/>
  <c r="H7" s="1"/>
  <c r="G91"/>
  <c r="H91" s="1"/>
  <c r="G69"/>
  <c r="H69" s="1"/>
  <c r="G28"/>
  <c r="H28" s="1"/>
  <c r="G44"/>
  <c r="H44" s="1"/>
  <c r="G79"/>
  <c r="H79" s="1"/>
  <c r="G88"/>
  <c r="H88" s="1"/>
  <c r="G20"/>
  <c r="H20" s="1"/>
  <c r="G58"/>
  <c r="H58" s="1"/>
  <c r="G95"/>
  <c r="H95" s="1"/>
  <c r="G84"/>
  <c r="H84" s="1"/>
  <c r="G71"/>
  <c r="H71" s="1"/>
  <c r="G97"/>
  <c r="H97" s="1"/>
  <c r="G77"/>
  <c r="H77" s="1"/>
  <c r="G62"/>
  <c r="H62" s="1"/>
  <c r="G34"/>
  <c r="H34" s="1"/>
  <c r="G22"/>
  <c r="H22" s="1"/>
  <c r="G40"/>
  <c r="H40" s="1"/>
  <c r="G9"/>
  <c r="G24"/>
  <c r="H24" s="1"/>
  <c r="O10" i="7"/>
  <c r="P10" s="1"/>
  <c r="V4" i="8" s="1"/>
  <c r="O11" i="7"/>
  <c r="P11" s="1"/>
  <c r="V59" i="8" s="1"/>
  <c r="P12" i="7"/>
  <c r="V75" i="8" s="1"/>
  <c r="O13" i="7"/>
  <c r="P13" s="1"/>
  <c r="V65" i="8" s="1"/>
  <c r="O14" i="7"/>
  <c r="P14" s="1"/>
  <c r="V63" i="8" s="1"/>
  <c r="O15" i="7"/>
  <c r="O16"/>
  <c r="P16" s="1"/>
  <c r="V67" i="8" s="1"/>
  <c r="P17" i="7"/>
  <c r="V80" i="8" s="1"/>
  <c r="O18" i="7"/>
  <c r="P18" s="1"/>
  <c r="V26" i="8" s="1"/>
  <c r="P19" i="7"/>
  <c r="V45" i="8" s="1"/>
  <c r="O20" i="7"/>
  <c r="P20" s="1"/>
  <c r="V50" i="8" s="1"/>
  <c r="P21" i="7"/>
  <c r="V83" i="8" s="1"/>
  <c r="P22" i="7"/>
  <c r="V85" i="8" s="1"/>
  <c r="O24" i="7"/>
  <c r="P24" s="1"/>
  <c r="V5" i="8" s="1"/>
  <c r="O25" i="7"/>
  <c r="P25" s="1"/>
  <c r="V21" i="8" s="1"/>
  <c r="O26" i="7"/>
  <c r="P26" s="1"/>
  <c r="V70" i="8" s="1"/>
  <c r="P27" i="7"/>
  <c r="V52" i="8" s="1"/>
  <c r="P28" i="7"/>
  <c r="V90" i="8" s="1"/>
  <c r="P29" i="7"/>
  <c r="V78" i="8" s="1"/>
  <c r="O30" i="7"/>
  <c r="P30" s="1"/>
  <c r="V33" i="8" s="1"/>
  <c r="O31" i="7"/>
  <c r="O32"/>
  <c r="P32" s="1"/>
  <c r="V18" i="8" s="1"/>
  <c r="P33" i="7"/>
  <c r="V48" i="8" s="1"/>
  <c r="P34" i="7"/>
  <c r="V53" i="8" s="1"/>
  <c r="P35" i="7"/>
  <c r="V51" i="8" s="1"/>
  <c r="P36" i="7"/>
  <c r="V29" i="8" s="1"/>
  <c r="P37" i="7"/>
  <c r="V76" i="8" s="1"/>
  <c r="P38" i="7"/>
  <c r="V66" i="8" s="1"/>
  <c r="O40" i="7"/>
  <c r="P40" s="1"/>
  <c r="V27" i="8" s="1"/>
  <c r="O41" i="7"/>
  <c r="P41" s="1"/>
  <c r="V14" i="8" s="1"/>
  <c r="O42" i="7"/>
  <c r="P43"/>
  <c r="V16" i="8" s="1"/>
  <c r="P44" i="7"/>
  <c r="V15" i="8" s="1"/>
  <c r="O45" i="7"/>
  <c r="P45" s="1"/>
  <c r="V81" i="8" s="1"/>
  <c r="P46" i="7"/>
  <c r="V17" i="8" s="1"/>
  <c r="O48" i="7"/>
  <c r="P48" s="1"/>
  <c r="V87" i="8" s="1"/>
  <c r="P49" i="7"/>
  <c r="V60" i="8" s="1"/>
  <c r="O50" i="7"/>
  <c r="P51"/>
  <c r="V56" i="8" s="1"/>
  <c r="Q51" i="7"/>
  <c r="O52"/>
  <c r="P52" s="1"/>
  <c r="V23" i="8" s="1"/>
  <c r="P53" i="7"/>
  <c r="V12" i="8" s="1"/>
  <c r="P54" i="7"/>
  <c r="V68" i="8" s="1"/>
  <c r="O55" i="7"/>
  <c r="O56"/>
  <c r="P56" s="1"/>
  <c r="V25" i="8" s="1"/>
  <c r="P57" i="7"/>
  <c r="V35" i="8" s="1"/>
  <c r="P59" i="7"/>
  <c r="V49" i="8" s="1"/>
  <c r="O60" i="7"/>
  <c r="P60" s="1"/>
  <c r="V55" i="8" s="1"/>
  <c r="P61" i="7"/>
  <c r="V36" i="8" s="1"/>
  <c r="O62" i="7"/>
  <c r="P62" s="1"/>
  <c r="V31" i="8" s="1"/>
  <c r="O63" i="7"/>
  <c r="P64"/>
  <c r="V64" i="8" s="1"/>
  <c r="P65" i="7"/>
  <c r="V73" i="8" s="1"/>
  <c r="O66" i="7"/>
  <c r="O67"/>
  <c r="P67" s="1"/>
  <c r="V41" i="8" s="1"/>
  <c r="P68" i="7"/>
  <c r="V37" i="8" s="1"/>
  <c r="O69" i="7"/>
  <c r="P69" s="1"/>
  <c r="V42" i="8" s="1"/>
  <c r="P70" i="7"/>
  <c r="V39" i="8" s="1"/>
  <c r="O71" i="7"/>
  <c r="O72"/>
  <c r="P72" s="1"/>
  <c r="V11" i="8" s="1"/>
  <c r="O73" i="7"/>
  <c r="P73" s="1"/>
  <c r="V74" i="8" s="1"/>
  <c r="O75" i="7"/>
  <c r="P75" s="1"/>
  <c r="V82" i="8" s="1"/>
  <c r="P76" i="7"/>
  <c r="V96" i="8" s="1"/>
  <c r="O77" i="7"/>
  <c r="P77" s="1"/>
  <c r="V38" i="8" s="1"/>
  <c r="O78" i="7"/>
  <c r="P78" s="1"/>
  <c r="V47" i="8" s="1"/>
  <c r="O79" i="7"/>
  <c r="P80"/>
  <c r="V91" i="8" s="1"/>
  <c r="O81" i="7"/>
  <c r="P81" s="1"/>
  <c r="V69" i="8" s="1"/>
  <c r="O82" i="7"/>
  <c r="O83"/>
  <c r="P83" s="1"/>
  <c r="V28" i="8" s="1"/>
  <c r="P84" i="7"/>
  <c r="V44" i="8" s="1"/>
  <c r="P85" i="7"/>
  <c r="V79" i="8" s="1"/>
  <c r="P86" i="7"/>
  <c r="V88" i="8" s="1"/>
  <c r="O88" i="7"/>
  <c r="P88" s="1"/>
  <c r="V58" i="8" s="1"/>
  <c r="O89" i="7"/>
  <c r="P89" s="1"/>
  <c r="V95" i="8" s="1"/>
  <c r="O91" i="7"/>
  <c r="P91" s="1"/>
  <c r="V71" i="8" s="1"/>
  <c r="O92" i="7"/>
  <c r="P92" s="1"/>
  <c r="V97" i="8" s="1"/>
  <c r="O93" i="7"/>
  <c r="P93" s="1"/>
  <c r="V77" i="8" s="1"/>
  <c r="P94" i="7"/>
  <c r="V62" i="8" s="1"/>
  <c r="O95" i="7"/>
  <c r="O96"/>
  <c r="P96" s="1"/>
  <c r="V22" i="8" s="1"/>
  <c r="O97" i="7"/>
  <c r="P97" s="1"/>
  <c r="V40" i="8" s="1"/>
  <c r="P98" i="7"/>
  <c r="V9" i="8" s="1"/>
  <c r="O99" i="7"/>
  <c r="P99" s="1"/>
  <c r="V24" i="8" s="1"/>
  <c r="K10" i="7"/>
  <c r="L10" s="1"/>
  <c r="U4" i="8" s="1"/>
  <c r="K11" i="7"/>
  <c r="L11" s="1"/>
  <c r="U59" i="8" s="1"/>
  <c r="L12" i="7"/>
  <c r="U75" i="8" s="1"/>
  <c r="K13" i="7"/>
  <c r="L13" s="1"/>
  <c r="U65" i="8" s="1"/>
  <c r="K14" i="7"/>
  <c r="L14" s="1"/>
  <c r="U63" i="8" s="1"/>
  <c r="L15" i="7"/>
  <c r="U54" i="8" s="1"/>
  <c r="L16" i="7"/>
  <c r="U67" i="8" s="1"/>
  <c r="L17" i="7"/>
  <c r="U80" i="8" s="1"/>
  <c r="K18" i="7"/>
  <c r="L18" s="1"/>
  <c r="U26" i="8" s="1"/>
  <c r="L19" i="7"/>
  <c r="U45" i="8" s="1"/>
  <c r="L20" i="7"/>
  <c r="U50" i="8" s="1"/>
  <c r="K21" i="7"/>
  <c r="L21" s="1"/>
  <c r="U83" i="8" s="1"/>
  <c r="L22" i="7"/>
  <c r="U85" i="8" s="1"/>
  <c r="L23" i="7"/>
  <c r="U30" i="8" s="1"/>
  <c r="K24" i="7"/>
  <c r="L24" s="1"/>
  <c r="U5" i="8" s="1"/>
  <c r="K25" i="7"/>
  <c r="L25" s="1"/>
  <c r="U21" i="8" s="1"/>
  <c r="K26" i="7"/>
  <c r="L26" s="1"/>
  <c r="U70" i="8" s="1"/>
  <c r="L27" i="7"/>
  <c r="U52" i="8" s="1"/>
  <c r="L28" i="7"/>
  <c r="U90" i="8" s="1"/>
  <c r="L29" i="7"/>
  <c r="U78" i="8" s="1"/>
  <c r="L30" i="7"/>
  <c r="U33" i="8" s="1"/>
  <c r="K31" i="7"/>
  <c r="L31" s="1"/>
  <c r="U86" i="8" s="1"/>
  <c r="K32" i="7"/>
  <c r="L32" s="1"/>
  <c r="U18" i="8" s="1"/>
  <c r="L33" i="7"/>
  <c r="U48" i="8" s="1"/>
  <c r="L34" i="7"/>
  <c r="U53" i="8" s="1"/>
  <c r="L35" i="7"/>
  <c r="U51" i="8" s="1"/>
  <c r="L36" i="7"/>
  <c r="U29" i="8" s="1"/>
  <c r="L37" i="7"/>
  <c r="U76" i="8" s="1"/>
  <c r="K38" i="7"/>
  <c r="L38" s="1"/>
  <c r="U66" i="8" s="1"/>
  <c r="L39" i="7"/>
  <c r="U93" i="8" s="1"/>
  <c r="L40" i="7"/>
  <c r="U27" i="8" s="1"/>
  <c r="L41" i="7"/>
  <c r="U14" i="8" s="1"/>
  <c r="K42" i="7"/>
  <c r="L42" s="1"/>
  <c r="U98" i="8" s="1"/>
  <c r="L43" i="7"/>
  <c r="U16" i="8" s="1"/>
  <c r="L44" i="7"/>
  <c r="U15" i="8" s="1"/>
  <c r="K45" i="7"/>
  <c r="L45" s="1"/>
  <c r="U81" i="8" s="1"/>
  <c r="L46" i="7"/>
  <c r="U17" i="8" s="1"/>
  <c r="L47" i="7"/>
  <c r="U99" i="8" s="1"/>
  <c r="K48" i="7"/>
  <c r="L48" s="1"/>
  <c r="U87" i="8" s="1"/>
  <c r="K49" i="7"/>
  <c r="L49" s="1"/>
  <c r="U60" i="8" s="1"/>
  <c r="K50" i="7"/>
  <c r="L50" s="1"/>
  <c r="U94" i="8" s="1"/>
  <c r="K51" i="7"/>
  <c r="L51" s="1"/>
  <c r="U56" i="8" s="1"/>
  <c r="K52" i="7"/>
  <c r="L52" s="1"/>
  <c r="U23" i="8" s="1"/>
  <c r="L53" i="7"/>
  <c r="U12" i="8" s="1"/>
  <c r="L54" i="7"/>
  <c r="U68" i="8" s="1"/>
  <c r="L55" i="7"/>
  <c r="U19" i="8" s="1"/>
  <c r="K56" i="7"/>
  <c r="L56" s="1"/>
  <c r="U25" i="8" s="1"/>
  <c r="L57" i="7"/>
  <c r="U35" i="8" s="1"/>
  <c r="L58" i="7"/>
  <c r="U89" i="8" s="1"/>
  <c r="L59" i="7"/>
  <c r="U49" i="8" s="1"/>
  <c r="K60" i="7"/>
  <c r="L60" s="1"/>
  <c r="U55" i="8" s="1"/>
  <c r="L61" i="7"/>
  <c r="U36" i="8" s="1"/>
  <c r="K62" i="7"/>
  <c r="L62" s="1"/>
  <c r="U31" i="8" s="1"/>
  <c r="L63" i="7"/>
  <c r="U61" i="8" s="1"/>
  <c r="L64" i="7"/>
  <c r="U64" i="8" s="1"/>
  <c r="L65" i="7"/>
  <c r="U73" i="8" s="1"/>
  <c r="L66" i="7"/>
  <c r="U92" i="8" s="1"/>
  <c r="L67" i="7"/>
  <c r="U41" i="8" s="1"/>
  <c r="L68" i="7"/>
  <c r="U37" i="8" s="1"/>
  <c r="K69" i="7"/>
  <c r="L69" s="1"/>
  <c r="U42" i="8" s="1"/>
  <c r="K70" i="7"/>
  <c r="L70" s="1"/>
  <c r="U39" i="8" s="1"/>
  <c r="K71" i="7"/>
  <c r="L71" s="1"/>
  <c r="U57" i="8" s="1"/>
  <c r="L72" i="7"/>
  <c r="U11" i="8" s="1"/>
  <c r="L73" i="7"/>
  <c r="U74" i="8" s="1"/>
  <c r="L74" i="7"/>
  <c r="U72" i="8" s="1"/>
  <c r="L75" i="7"/>
  <c r="U82" i="8" s="1"/>
  <c r="L76" i="7"/>
  <c r="U96" i="8" s="1"/>
  <c r="L77" i="7"/>
  <c r="U38" i="8" s="1"/>
  <c r="K78" i="7"/>
  <c r="L78" s="1"/>
  <c r="U47" i="8" s="1"/>
  <c r="K79" i="7"/>
  <c r="L79" s="1"/>
  <c r="U7" i="8" s="1"/>
  <c r="L80" i="7"/>
  <c r="U91" i="8" s="1"/>
  <c r="L81" i="7"/>
  <c r="U69" i="8" s="1"/>
  <c r="L82" i="7"/>
  <c r="K83"/>
  <c r="L83" s="1"/>
  <c r="U28" i="8" s="1"/>
  <c r="L84" i="7"/>
  <c r="U44" i="8" s="1"/>
  <c r="L85" i="7"/>
  <c r="U79" i="8" s="1"/>
  <c r="L86" i="7"/>
  <c r="U88" i="8" s="1"/>
  <c r="L87" i="7"/>
  <c r="U20" i="8" s="1"/>
  <c r="K88" i="7"/>
  <c r="L88" s="1"/>
  <c r="U58" i="8" s="1"/>
  <c r="K89" i="7"/>
  <c r="L89" s="1"/>
  <c r="U95" i="8" s="1"/>
  <c r="K90" i="7"/>
  <c r="L90" s="1"/>
  <c r="U84" i="8" s="1"/>
  <c r="L91" i="7"/>
  <c r="U71" i="8" s="1"/>
  <c r="K92" i="7"/>
  <c r="L92" s="1"/>
  <c r="U97" i="8" s="1"/>
  <c r="K93" i="7"/>
  <c r="L93" s="1"/>
  <c r="U77" i="8" s="1"/>
  <c r="L94" i="7"/>
  <c r="U62" i="8" s="1"/>
  <c r="K95" i="7"/>
  <c r="L95" s="1"/>
  <c r="U34" i="8" s="1"/>
  <c r="K96" i="7"/>
  <c r="L96" s="1"/>
  <c r="U22" i="8" s="1"/>
  <c r="K97" i="7"/>
  <c r="L97" s="1"/>
  <c r="U40" i="8" s="1"/>
  <c r="L98" i="7"/>
  <c r="U9" i="8" s="1"/>
  <c r="K99" i="7"/>
  <c r="L99" s="1"/>
  <c r="U24" i="8" s="1"/>
  <c r="G10" i="7"/>
  <c r="H10" s="1"/>
  <c r="T4" i="8" s="1"/>
  <c r="G11" i="7"/>
  <c r="H11" s="1"/>
  <c r="G12"/>
  <c r="H12" s="1"/>
  <c r="T75" i="8" s="1"/>
  <c r="G13" i="7"/>
  <c r="H13" s="1"/>
  <c r="G14"/>
  <c r="H14" s="1"/>
  <c r="T63" i="8" s="1"/>
  <c r="G15" i="7"/>
  <c r="H15" s="1"/>
  <c r="T54" i="8" s="1"/>
  <c r="G16" i="7"/>
  <c r="H16" s="1"/>
  <c r="T67" i="8" s="1"/>
  <c r="G17" i="7"/>
  <c r="H17" s="1"/>
  <c r="T80" i="8" s="1"/>
  <c r="G18" i="7"/>
  <c r="H18" s="1"/>
  <c r="T26" i="8" s="1"/>
  <c r="H19" i="7"/>
  <c r="T45" i="8" s="1"/>
  <c r="H20" i="7"/>
  <c r="T50" i="8" s="1"/>
  <c r="H21" i="7"/>
  <c r="T83" i="8" s="1"/>
  <c r="H22" i="7"/>
  <c r="T85" i="8" s="1"/>
  <c r="H23" i="7"/>
  <c r="T30" i="8" s="1"/>
  <c r="G24" i="7"/>
  <c r="H24" s="1"/>
  <c r="G25"/>
  <c r="H25" s="1"/>
  <c r="T21" i="8" s="1"/>
  <c r="G26" i="7"/>
  <c r="H26" s="1"/>
  <c r="H27"/>
  <c r="T52" i="8" s="1"/>
  <c r="H28" i="7"/>
  <c r="H29"/>
  <c r="T78" i="8" s="1"/>
  <c r="G30" i="7"/>
  <c r="H30" s="1"/>
  <c r="G31"/>
  <c r="H31" s="1"/>
  <c r="T86" i="8" s="1"/>
  <c r="H32" i="7"/>
  <c r="T18" i="8" s="1"/>
  <c r="H33" i="7"/>
  <c r="T48" i="8" s="1"/>
  <c r="H34" i="7"/>
  <c r="T53" i="8" s="1"/>
  <c r="H35" i="7"/>
  <c r="T51" i="8" s="1"/>
  <c r="G36" i="7"/>
  <c r="H36" s="1"/>
  <c r="T29" i="8" s="1"/>
  <c r="G37" i="7"/>
  <c r="H37" s="1"/>
  <c r="T76" i="8" s="1"/>
  <c r="G38" i="7"/>
  <c r="H38" s="1"/>
  <c r="T66" i="8" s="1"/>
  <c r="G39" i="7"/>
  <c r="H39" s="1"/>
  <c r="T93" i="8" s="1"/>
  <c r="H40" i="7"/>
  <c r="T27" i="8" s="1"/>
  <c r="G41" i="7"/>
  <c r="H41" s="1"/>
  <c r="G42"/>
  <c r="H42" s="1"/>
  <c r="T98" i="8" s="1"/>
  <c r="H43" i="7"/>
  <c r="T16" i="8" s="1"/>
  <c r="H44" i="7"/>
  <c r="T15" i="8" s="1"/>
  <c r="G45" i="7"/>
  <c r="H45" s="1"/>
  <c r="T81" i="8" s="1"/>
  <c r="H46" i="7"/>
  <c r="T17" i="8" s="1"/>
  <c r="H47" i="7"/>
  <c r="T99" i="8" s="1"/>
  <c r="H48" i="7"/>
  <c r="G49"/>
  <c r="H49" s="1"/>
  <c r="T60" i="8" s="1"/>
  <c r="H50" i="7"/>
  <c r="T94" i="8" s="1"/>
  <c r="G51" i="7"/>
  <c r="H51" s="1"/>
  <c r="T56" i="8" s="1"/>
  <c r="G52" i="7"/>
  <c r="H52" s="1"/>
  <c r="T23" i="8" s="1"/>
  <c r="G53" i="7"/>
  <c r="H53" s="1"/>
  <c r="T12" i="8" s="1"/>
  <c r="G54" i="7"/>
  <c r="H54" s="1"/>
  <c r="T68" i="8" s="1"/>
  <c r="H55" i="7"/>
  <c r="T19" i="8" s="1"/>
  <c r="G56" i="7"/>
  <c r="H56" s="1"/>
  <c r="T25" i="8" s="1"/>
  <c r="G57" i="7"/>
  <c r="H57" s="1"/>
  <c r="H58"/>
  <c r="T89" i="8" s="1"/>
  <c r="H59" i="7"/>
  <c r="T49" i="8" s="1"/>
  <c r="G60" i="7"/>
  <c r="H60" s="1"/>
  <c r="T55" i="8" s="1"/>
  <c r="G61" i="7"/>
  <c r="H61" s="1"/>
  <c r="T36" i="8" s="1"/>
  <c r="G62" i="7"/>
  <c r="H62" s="1"/>
  <c r="T31" i="8" s="1"/>
  <c r="H63" i="7"/>
  <c r="T61" i="8" s="1"/>
  <c r="G64" i="7"/>
  <c r="H64" s="1"/>
  <c r="H65"/>
  <c r="T73" i="8" s="1"/>
  <c r="H66" i="7"/>
  <c r="T92" i="8" s="1"/>
  <c r="G67" i="7"/>
  <c r="H67" s="1"/>
  <c r="T41" i="8" s="1"/>
  <c r="H68" i="7"/>
  <c r="T37" i="8" s="1"/>
  <c r="G69" i="7"/>
  <c r="H69" s="1"/>
  <c r="T42" i="8" s="1"/>
  <c r="G70" i="7"/>
  <c r="H70" s="1"/>
  <c r="T39" i="8" s="1"/>
  <c r="G71" i="7"/>
  <c r="H71" s="1"/>
  <c r="T57" i="8" s="1"/>
  <c r="H72" i="7"/>
  <c r="T11" i="8" s="1"/>
  <c r="H73" i="7"/>
  <c r="H74"/>
  <c r="T72" i="8" s="1"/>
  <c r="G75" i="7"/>
  <c r="H75" s="1"/>
  <c r="T82" i="8" s="1"/>
  <c r="H76" i="7"/>
  <c r="T96" i="8" s="1"/>
  <c r="H77" i="7"/>
  <c r="T38" i="8" s="1"/>
  <c r="G78" i="7"/>
  <c r="H78" s="1"/>
  <c r="T47" i="8" s="1"/>
  <c r="H79" i="7"/>
  <c r="T7" i="8" s="1"/>
  <c r="H80" i="7"/>
  <c r="G81"/>
  <c r="H81" s="1"/>
  <c r="T69" i="8" s="1"/>
  <c r="H82" i="7"/>
  <c r="G83"/>
  <c r="H83" s="1"/>
  <c r="T28" i="8" s="1"/>
  <c r="H84" i="7"/>
  <c r="T44" i="8" s="1"/>
  <c r="H85" i="7"/>
  <c r="T79" i="8" s="1"/>
  <c r="G86" i="7"/>
  <c r="H86" s="1"/>
  <c r="T88" i="8" s="1"/>
  <c r="G87" i="7"/>
  <c r="H87" s="1"/>
  <c r="T20" i="8" s="1"/>
  <c r="G88" i="7"/>
  <c r="H88" s="1"/>
  <c r="T58" i="8" s="1"/>
  <c r="G89" i="7"/>
  <c r="H89" s="1"/>
  <c r="H90"/>
  <c r="T84" i="8" s="1"/>
  <c r="G91" i="7"/>
  <c r="H91" s="1"/>
  <c r="T71" i="8" s="1"/>
  <c r="G92" i="7"/>
  <c r="H92" s="1"/>
  <c r="T97" i="8" s="1"/>
  <c r="H93" i="7"/>
  <c r="T77" i="8" s="1"/>
  <c r="H94" i="7"/>
  <c r="T62" i="8" s="1"/>
  <c r="G95" i="7"/>
  <c r="H95" s="1"/>
  <c r="T34" i="8" s="1"/>
  <c r="G96" i="7"/>
  <c r="H96" s="1"/>
  <c r="G97"/>
  <c r="H97" s="1"/>
  <c r="T40" i="8" s="1"/>
  <c r="H98" i="7"/>
  <c r="G99"/>
  <c r="H99" s="1"/>
  <c r="T24" i="8" s="1"/>
  <c r="O10" i="6"/>
  <c r="P10" s="1"/>
  <c r="R4" i="8" s="1"/>
  <c r="O11" i="6"/>
  <c r="P11"/>
  <c r="R59" i="8" s="1"/>
  <c r="O12" i="6"/>
  <c r="P12"/>
  <c r="O13"/>
  <c r="P13" s="1"/>
  <c r="R65" i="8" s="1"/>
  <c r="P14" i="6"/>
  <c r="R63" i="8" s="1"/>
  <c r="P15" i="6"/>
  <c r="P16"/>
  <c r="R67" i="8" s="1"/>
  <c r="O17" i="6"/>
  <c r="P17"/>
  <c r="R80" i="8" s="1"/>
  <c r="O18" i="6"/>
  <c r="P18"/>
  <c r="R26" i="8" s="1"/>
  <c r="P19" i="6"/>
  <c r="R45" i="8" s="1"/>
  <c r="P20" i="6"/>
  <c r="P21"/>
  <c r="R83" i="8" s="1"/>
  <c r="O22" i="6"/>
  <c r="P22" s="1"/>
  <c r="R85" i="8" s="1"/>
  <c r="O23" i="6"/>
  <c r="P23" s="1"/>
  <c r="O24"/>
  <c r="P24" s="1"/>
  <c r="R5" i="8" s="1"/>
  <c r="P25" i="6"/>
  <c r="R21" i="8" s="1"/>
  <c r="O26" i="6"/>
  <c r="P26"/>
  <c r="R70" i="8" s="1"/>
  <c r="Q26" i="6"/>
  <c r="P27"/>
  <c r="R52" i="8" s="1"/>
  <c r="P28" i="6"/>
  <c r="P29"/>
  <c r="R78" i="8" s="1"/>
  <c r="O30" i="6"/>
  <c r="P30"/>
  <c r="R33" i="8" s="1"/>
  <c r="O31" i="6"/>
  <c r="P31" s="1"/>
  <c r="P32"/>
  <c r="R18" i="8" s="1"/>
  <c r="O33" i="6"/>
  <c r="P33" s="1"/>
  <c r="R48" i="8" s="1"/>
  <c r="O34" i="6"/>
  <c r="P34"/>
  <c r="R53" i="8" s="1"/>
  <c r="O35" i="6"/>
  <c r="P35"/>
  <c r="R51" i="8" s="1"/>
  <c r="O36" i="6"/>
  <c r="P36"/>
  <c r="O37"/>
  <c r="P37"/>
  <c r="R76" i="8" s="1"/>
  <c r="O38" i="6"/>
  <c r="P38"/>
  <c r="R66" i="8" s="1"/>
  <c r="P39" i="6"/>
  <c r="P40"/>
  <c r="R27" i="8" s="1"/>
  <c r="P41" i="6"/>
  <c r="R14" i="8" s="1"/>
  <c r="P42" i="6"/>
  <c r="R98" i="8" s="1"/>
  <c r="P43" i="6"/>
  <c r="R16" i="8" s="1"/>
  <c r="P44" i="6"/>
  <c r="P45"/>
  <c r="R81" i="8" s="1"/>
  <c r="P46" i="6"/>
  <c r="R17" i="8" s="1"/>
  <c r="P47" i="6"/>
  <c r="O48"/>
  <c r="P48"/>
  <c r="R87" i="8" s="1"/>
  <c r="P49" i="6"/>
  <c r="R60" i="8" s="1"/>
  <c r="P50" i="6"/>
  <c r="R94" i="8" s="1"/>
  <c r="O51" i="6"/>
  <c r="P51" s="1"/>
  <c r="R56" i="8" s="1"/>
  <c r="O52" i="6"/>
  <c r="P52"/>
  <c r="O53"/>
  <c r="P53"/>
  <c r="R12" i="8" s="1"/>
  <c r="O54" i="6"/>
  <c r="P54" s="1"/>
  <c r="R68" i="8" s="1"/>
  <c r="O55" i="6"/>
  <c r="P55" s="1"/>
  <c r="O56"/>
  <c r="P56" s="1"/>
  <c r="R25" i="8" s="1"/>
  <c r="O57" i="6"/>
  <c r="P57"/>
  <c r="R35" i="8" s="1"/>
  <c r="P58" i="6"/>
  <c r="R89" i="8" s="1"/>
  <c r="Q58" i="6"/>
  <c r="P59"/>
  <c r="R49" i="8" s="1"/>
  <c r="O60" i="6"/>
  <c r="P60" s="1"/>
  <c r="P61"/>
  <c r="R36" i="8" s="1"/>
  <c r="O62" i="6"/>
  <c r="P62"/>
  <c r="R31" i="8" s="1"/>
  <c r="P63" i="6"/>
  <c r="P64"/>
  <c r="R64" i="8" s="1"/>
  <c r="P65" i="6"/>
  <c r="R73" i="8" s="1"/>
  <c r="O66" i="6"/>
  <c r="P66"/>
  <c r="R92" i="8" s="1"/>
  <c r="P67" i="6"/>
  <c r="R41" i="8" s="1"/>
  <c r="P68" i="6"/>
  <c r="O69"/>
  <c r="P69"/>
  <c r="R42" i="8" s="1"/>
  <c r="P70" i="6"/>
  <c r="R39" i="8" s="1"/>
  <c r="P71" i="6"/>
  <c r="P72"/>
  <c r="R11" i="8" s="1"/>
  <c r="O73" i="6"/>
  <c r="P73"/>
  <c r="R74" i="8" s="1"/>
  <c r="P74" i="6"/>
  <c r="R72" i="8" s="1"/>
  <c r="O75" i="6"/>
  <c r="P75"/>
  <c r="R82" i="8" s="1"/>
  <c r="P76" i="6"/>
  <c r="O77"/>
  <c r="P77" s="1"/>
  <c r="R38" i="8" s="1"/>
  <c r="P78" i="6"/>
  <c r="R47" i="8" s="1"/>
  <c r="P79" i="6"/>
  <c r="P80"/>
  <c r="R91" i="8" s="1"/>
  <c r="P81" i="6"/>
  <c r="R69" i="8" s="1"/>
  <c r="P82" i="6"/>
  <c r="P83"/>
  <c r="R28" i="8" s="1"/>
  <c r="P84" i="6"/>
  <c r="P85"/>
  <c r="R79" i="8" s="1"/>
  <c r="P86" i="6"/>
  <c r="R88" i="8" s="1"/>
  <c r="P87" i="6"/>
  <c r="O88"/>
  <c r="P88" s="1"/>
  <c r="R58" i="8" s="1"/>
  <c r="P89" i="6"/>
  <c r="R95" i="8" s="1"/>
  <c r="P90" i="6"/>
  <c r="R84" i="8" s="1"/>
  <c r="P91" i="6"/>
  <c r="R71" i="8" s="1"/>
  <c r="O92" i="6"/>
  <c r="P92" s="1"/>
  <c r="P93"/>
  <c r="R77" i="8" s="1"/>
  <c r="P94" i="6"/>
  <c r="R62" i="8" s="1"/>
  <c r="P95" i="6"/>
  <c r="P96"/>
  <c r="R22" i="8" s="1"/>
  <c r="O97" i="6"/>
  <c r="P97" s="1"/>
  <c r="R40" i="8" s="1"/>
  <c r="O98" i="6"/>
  <c r="P98"/>
  <c r="R9" i="8" s="1"/>
  <c r="P99" i="6"/>
  <c r="R24" i="8" s="1"/>
  <c r="K10" i="6"/>
  <c r="L10" s="1"/>
  <c r="Q4" i="8" s="1"/>
  <c r="K11" i="6"/>
  <c r="L11"/>
  <c r="Q59" i="8" s="1"/>
  <c r="L12" i="6"/>
  <c r="Q75" i="8" s="1"/>
  <c r="K13" i="6"/>
  <c r="L13"/>
  <c r="Q65" i="8" s="1"/>
  <c r="K14" i="6"/>
  <c r="L14" s="1"/>
  <c r="Q63" i="8" s="1"/>
  <c r="K15" i="6"/>
  <c r="L15"/>
  <c r="Q54" i="8" s="1"/>
  <c r="L16" i="6"/>
  <c r="Q67" i="8" s="1"/>
  <c r="K17" i="6"/>
  <c r="L17"/>
  <c r="Q80" i="8" s="1"/>
  <c r="K18" i="6"/>
  <c r="L18" s="1"/>
  <c r="Q26" i="8" s="1"/>
  <c r="L19" i="6"/>
  <c r="Q45" i="8" s="1"/>
  <c r="K20" i="6"/>
  <c r="L20"/>
  <c r="Q50" i="8" s="1"/>
  <c r="L21" i="6"/>
  <c r="Q83" i="8" s="1"/>
  <c r="K22" i="6"/>
  <c r="L22" s="1"/>
  <c r="Q85" i="8" s="1"/>
  <c r="L23" i="6"/>
  <c r="Q30" i="8" s="1"/>
  <c r="K24" i="6"/>
  <c r="L24"/>
  <c r="Q5" i="8" s="1"/>
  <c r="L25" i="6"/>
  <c r="Q21" i="8" s="1"/>
  <c r="K26" i="6"/>
  <c r="L26" s="1"/>
  <c r="Q70" i="8" s="1"/>
  <c r="L27" i="6"/>
  <c r="Q52" i="8" s="1"/>
  <c r="K28" i="6"/>
  <c r="L28" s="1"/>
  <c r="Q90" i="8" s="1"/>
  <c r="L29" i="6"/>
  <c r="Q78" i="8" s="1"/>
  <c r="K30" i="6"/>
  <c r="L30" s="1"/>
  <c r="Q33" i="8" s="1"/>
  <c r="K31" i="6"/>
  <c r="L31"/>
  <c r="Q86" i="8" s="1"/>
  <c r="K32" i="6"/>
  <c r="L32"/>
  <c r="Q18" i="8" s="1"/>
  <c r="K33" i="6"/>
  <c r="L33"/>
  <c r="Q48" i="8" s="1"/>
  <c r="L34" i="6"/>
  <c r="Q53" i="8" s="1"/>
  <c r="K35" i="6"/>
  <c r="L35" s="1"/>
  <c r="K36"/>
  <c r="L36"/>
  <c r="Q29" i="8" s="1"/>
  <c r="K37" i="6"/>
  <c r="L37" s="1"/>
  <c r="Q76" i="8" s="1"/>
  <c r="K38" i="6"/>
  <c r="L38" s="1"/>
  <c r="Q66" i="8" s="1"/>
  <c r="K39" i="6"/>
  <c r="L39"/>
  <c r="Q93" i="8" s="1"/>
  <c r="L40" i="6"/>
  <c r="Q27" i="8" s="1"/>
  <c r="L41" i="6"/>
  <c r="Q14" i="8" s="1"/>
  <c r="K42" i="6"/>
  <c r="L42" s="1"/>
  <c r="Q98" i="8" s="1"/>
  <c r="K43" i="6"/>
  <c r="L43"/>
  <c r="Q16" i="8" s="1"/>
  <c r="K44" i="6"/>
  <c r="L44" s="1"/>
  <c r="Q15" i="8" s="1"/>
  <c r="K45" i="6"/>
  <c r="L45"/>
  <c r="Q81" i="8" s="1"/>
  <c r="L46" i="6"/>
  <c r="Q17" i="8" s="1"/>
  <c r="L47" i="6"/>
  <c r="Q99" i="8" s="1"/>
  <c r="K48" i="6"/>
  <c r="L48"/>
  <c r="Q87" i="8" s="1"/>
  <c r="K49" i="6"/>
  <c r="L49"/>
  <c r="Q60" i="8" s="1"/>
  <c r="L50" i="6"/>
  <c r="Q94" i="8" s="1"/>
  <c r="K51" i="6"/>
  <c r="L51" s="1"/>
  <c r="Q56" i="8" s="1"/>
  <c r="K52" i="6"/>
  <c r="L52"/>
  <c r="Q23" i="8" s="1"/>
  <c r="K53" i="6"/>
  <c r="L53" s="1"/>
  <c r="Q12" i="8" s="1"/>
  <c r="K54" i="6"/>
  <c r="L54" s="1"/>
  <c r="Q68" i="8" s="1"/>
  <c r="K55" i="6"/>
  <c r="L55"/>
  <c r="Q19" i="8" s="1"/>
  <c r="K56" i="6"/>
  <c r="L56"/>
  <c r="Q25" i="8" s="1"/>
  <c r="K57" i="6"/>
  <c r="L57"/>
  <c r="Q35" i="8" s="1"/>
  <c r="L58" i="6"/>
  <c r="Q89" i="8" s="1"/>
  <c r="L59" i="6"/>
  <c r="Q49" i="8" s="1"/>
  <c r="K60" i="6"/>
  <c r="L60" s="1"/>
  <c r="Q55" i="8" s="1"/>
  <c r="K61" i="6"/>
  <c r="L61"/>
  <c r="Q36" i="8" s="1"/>
  <c r="K62" i="6"/>
  <c r="L62" s="1"/>
  <c r="Q31" i="8" s="1"/>
  <c r="L63" i="6"/>
  <c r="Q61" i="8" s="1"/>
  <c r="L64" i="6"/>
  <c r="Q64" i="8" s="1"/>
  <c r="L65" i="6"/>
  <c r="Q73" i="8" s="1"/>
  <c r="K66" i="6"/>
  <c r="L66" s="1"/>
  <c r="Q92" i="8" s="1"/>
  <c r="L67" i="6"/>
  <c r="L68"/>
  <c r="Q37" i="8" s="1"/>
  <c r="K69" i="6"/>
  <c r="L69" s="1"/>
  <c r="Q42" i="8" s="1"/>
  <c r="K70" i="6"/>
  <c r="L70" s="1"/>
  <c r="Q39" i="8" s="1"/>
  <c r="K71" i="6"/>
  <c r="L71"/>
  <c r="Q57" i="8" s="1"/>
  <c r="K72" i="6"/>
  <c r="L72"/>
  <c r="Q11" i="8" s="1"/>
  <c r="K73" i="6"/>
  <c r="L73"/>
  <c r="Q74" i="8" s="1"/>
  <c r="L74" i="6"/>
  <c r="Q72" i="8" s="1"/>
  <c r="K75" i="6"/>
  <c r="L75"/>
  <c r="Q82" i="8" s="1"/>
  <c r="K76" i="6"/>
  <c r="L76" s="1"/>
  <c r="Q96" i="8" s="1"/>
  <c r="K77" i="6"/>
  <c r="L77"/>
  <c r="Q38" i="8" s="1"/>
  <c r="K78" i="6"/>
  <c r="L78" s="1"/>
  <c r="Q47" i="8" s="1"/>
  <c r="K79" i="6"/>
  <c r="L79"/>
  <c r="Q7" i="8" s="1"/>
  <c r="L80" i="6"/>
  <c r="Q91" i="8" s="1"/>
  <c r="K81" i="6"/>
  <c r="L81"/>
  <c r="Q69" i="8" s="1"/>
  <c r="K82" i="6"/>
  <c r="L82" s="1"/>
  <c r="K83"/>
  <c r="L83" s="1"/>
  <c r="Q28" i="8" s="1"/>
  <c r="L84" i="6"/>
  <c r="Q44" i="8" s="1"/>
  <c r="L85" i="6"/>
  <c r="K86"/>
  <c r="L86" s="1"/>
  <c r="Q88" i="8" s="1"/>
  <c r="L87" i="6"/>
  <c r="Q20" i="8" s="1"/>
  <c r="K88" i="6"/>
  <c r="L88"/>
  <c r="Q58" i="8" s="1"/>
  <c r="K89" i="6"/>
  <c r="L89"/>
  <c r="Q95" i="8" s="1"/>
  <c r="K90" i="6"/>
  <c r="L90" s="1"/>
  <c r="Q84" i="8" s="1"/>
  <c r="K91" i="6"/>
  <c r="L91"/>
  <c r="Q71" i="8" s="1"/>
  <c r="K92" i="6"/>
  <c r="L92" s="1"/>
  <c r="Q97" i="8" s="1"/>
  <c r="K93" i="6"/>
  <c r="L93"/>
  <c r="Q77" i="8" s="1"/>
  <c r="L94" i="6"/>
  <c r="Q62" i="8" s="1"/>
  <c r="K95" i="6"/>
  <c r="L95"/>
  <c r="Q34" i="8" s="1"/>
  <c r="K96" i="6"/>
  <c r="L96"/>
  <c r="Q22" i="8" s="1"/>
  <c r="K97" i="6"/>
  <c r="L97"/>
  <c r="Q40" i="8" s="1"/>
  <c r="K98" i="6"/>
  <c r="L98" s="1"/>
  <c r="Q9" i="8" s="1"/>
  <c r="K99" i="6"/>
  <c r="L99" s="1"/>
  <c r="G10"/>
  <c r="H10" s="1"/>
  <c r="P4" i="8" s="1"/>
  <c r="G11" i="6"/>
  <c r="H11"/>
  <c r="P59" i="8" s="1"/>
  <c r="H12" i="6"/>
  <c r="P75" i="8" s="1"/>
  <c r="G13" i="6"/>
  <c r="H13"/>
  <c r="P65" i="8" s="1"/>
  <c r="H14" i="6"/>
  <c r="P63" i="8" s="1"/>
  <c r="H15" i="6"/>
  <c r="P54" i="8" s="1"/>
  <c r="H16" i="6"/>
  <c r="G17"/>
  <c r="H17"/>
  <c r="P80" i="8" s="1"/>
  <c r="G18" i="6"/>
  <c r="H18" s="1"/>
  <c r="P26" i="8" s="1"/>
  <c r="H19" i="6"/>
  <c r="P45" i="8" s="1"/>
  <c r="H20" i="6"/>
  <c r="P50" i="8" s="1"/>
  <c r="G21" i="6"/>
  <c r="H21"/>
  <c r="P83" i="8" s="1"/>
  <c r="G22" i="6"/>
  <c r="H22" s="1"/>
  <c r="P85" i="8" s="1"/>
  <c r="H23" i="6"/>
  <c r="P30" i="8" s="1"/>
  <c r="H24" i="6"/>
  <c r="P5" i="8" s="1"/>
  <c r="H25" i="6"/>
  <c r="H26"/>
  <c r="P70" i="8" s="1"/>
  <c r="H27" i="6"/>
  <c r="P52" i="8" s="1"/>
  <c r="H28" i="6"/>
  <c r="P90" i="8" s="1"/>
  <c r="G29" i="6"/>
  <c r="H29"/>
  <c r="P78" i="8" s="1"/>
  <c r="H30" i="6"/>
  <c r="P33" i="8" s="1"/>
  <c r="G31" i="6"/>
  <c r="H31"/>
  <c r="P86" i="8" s="1"/>
  <c r="G32" i="6"/>
  <c r="H32" s="1"/>
  <c r="H33"/>
  <c r="P48" i="8" s="1"/>
  <c r="H34" i="6"/>
  <c r="P53" i="8" s="1"/>
  <c r="H35" i="6"/>
  <c r="P51" i="8" s="1"/>
  <c r="G36" i="6"/>
  <c r="H36"/>
  <c r="P29" i="8" s="1"/>
  <c r="G37" i="6"/>
  <c r="H37"/>
  <c r="P76" i="8" s="1"/>
  <c r="G38" i="6"/>
  <c r="H38" s="1"/>
  <c r="P66" i="8" s="1"/>
  <c r="G39" i="6"/>
  <c r="H39" s="1"/>
  <c r="P93" i="8" s="1"/>
  <c r="H40" i="6"/>
  <c r="P27" i="8" s="1"/>
  <c r="G41" i="6"/>
  <c r="H41" s="1"/>
  <c r="G42"/>
  <c r="H42" s="1"/>
  <c r="P98" i="8" s="1"/>
  <c r="H43" i="6"/>
  <c r="P16" i="8" s="1"/>
  <c r="H44" i="6"/>
  <c r="P15" i="8" s="1"/>
  <c r="H45" i="6"/>
  <c r="P81" i="8" s="1"/>
  <c r="G46" i="6"/>
  <c r="H46" s="1"/>
  <c r="P17" i="8" s="1"/>
  <c r="H47" i="6"/>
  <c r="P99" i="8" s="1"/>
  <c r="G48" i="6"/>
  <c r="H48" s="1"/>
  <c r="H49"/>
  <c r="P60" i="8" s="1"/>
  <c r="H50" i="6"/>
  <c r="P94" i="8" s="1"/>
  <c r="G51" i="6"/>
  <c r="H51"/>
  <c r="P56" i="8" s="1"/>
  <c r="G52" i="6"/>
  <c r="H52"/>
  <c r="P23" i="8" s="1"/>
  <c r="G53" i="6"/>
  <c r="H53"/>
  <c r="P12" i="8" s="1"/>
  <c r="G54" i="6"/>
  <c r="H54" s="1"/>
  <c r="P68" i="8" s="1"/>
  <c r="G55" i="6"/>
  <c r="H55" s="1"/>
  <c r="P19" i="8" s="1"/>
  <c r="G56" i="6"/>
  <c r="H56"/>
  <c r="P25" i="8" s="1"/>
  <c r="G57" i="6"/>
  <c r="H57" s="1"/>
  <c r="H58"/>
  <c r="P89" i="8" s="1"/>
  <c r="H59" i="6"/>
  <c r="P49" i="8" s="1"/>
  <c r="G60" i="6"/>
  <c r="H60"/>
  <c r="P55" i="8" s="1"/>
  <c r="H61" i="6"/>
  <c r="P36" i="8" s="1"/>
  <c r="H62" i="6"/>
  <c r="P31" i="8" s="1"/>
  <c r="H63" i="6"/>
  <c r="P61" i="8" s="1"/>
  <c r="H64" i="6"/>
  <c r="H65"/>
  <c r="P73" i="8" s="1"/>
  <c r="G66" i="6"/>
  <c r="H66" s="1"/>
  <c r="P92" i="8" s="1"/>
  <c r="H67" i="6"/>
  <c r="P41" i="8" s="1"/>
  <c r="H68" i="6"/>
  <c r="P37" i="8" s="1"/>
  <c r="G69" i="6"/>
  <c r="H69"/>
  <c r="P42" i="8" s="1"/>
  <c r="G70" i="6"/>
  <c r="H70" s="1"/>
  <c r="P39" i="8" s="1"/>
  <c r="H71" i="6"/>
  <c r="P57" i="8" s="1"/>
  <c r="G72" i="6"/>
  <c r="H72"/>
  <c r="P11" i="8" s="1"/>
  <c r="H73" i="6"/>
  <c r="H74"/>
  <c r="P72" i="8" s="1"/>
  <c r="G75" i="6"/>
  <c r="H75"/>
  <c r="P82" i="8" s="1"/>
  <c r="G76" i="6"/>
  <c r="H76"/>
  <c r="P96" i="8" s="1"/>
  <c r="G77" i="6"/>
  <c r="H77"/>
  <c r="P38" i="8" s="1"/>
  <c r="G78" i="6"/>
  <c r="H78" s="1"/>
  <c r="P47" i="8" s="1"/>
  <c r="H79" i="6"/>
  <c r="P7" i="8" s="1"/>
  <c r="H80" i="6"/>
  <c r="H81"/>
  <c r="P69" i="8" s="1"/>
  <c r="H82" i="6"/>
  <c r="H83"/>
  <c r="P28" i="8" s="1"/>
  <c r="H84" i="6"/>
  <c r="P44" i="8" s="1"/>
  <c r="H85" i="6"/>
  <c r="P79" i="8" s="1"/>
  <c r="G86" i="6"/>
  <c r="H86" s="1"/>
  <c r="P88" i="8" s="1"/>
  <c r="H87" i="6"/>
  <c r="P20" i="8" s="1"/>
  <c r="G88" i="6"/>
  <c r="H88"/>
  <c r="P58" i="8" s="1"/>
  <c r="G89" i="6"/>
  <c r="H89" s="1"/>
  <c r="G90"/>
  <c r="H90" s="1"/>
  <c r="P84" i="8" s="1"/>
  <c r="H91" i="6"/>
  <c r="P71" i="8" s="1"/>
  <c r="G92" i="6"/>
  <c r="H92"/>
  <c r="P97" i="8" s="1"/>
  <c r="G93" i="6"/>
  <c r="H93"/>
  <c r="P77" i="8" s="1"/>
  <c r="H94" i="6"/>
  <c r="P62" i="8" s="1"/>
  <c r="G95" i="6"/>
  <c r="H95"/>
  <c r="P34" i="8" s="1"/>
  <c r="H96" i="6"/>
  <c r="G97"/>
  <c r="H97"/>
  <c r="P40" i="8" s="1"/>
  <c r="G98" i="6"/>
  <c r="H98" s="1"/>
  <c r="P9" i="8" s="1"/>
  <c r="H99" i="6"/>
  <c r="P24" i="8" s="1"/>
  <c r="L93" i="3"/>
  <c r="M93" s="1"/>
  <c r="N93" s="1"/>
  <c r="L94"/>
  <c r="M94" s="1"/>
  <c r="N94" s="1"/>
  <c r="M95"/>
  <c r="N95" s="1"/>
  <c r="L96"/>
  <c r="M96" s="1"/>
  <c r="N96" s="1"/>
  <c r="L97"/>
  <c r="M97" s="1"/>
  <c r="N97" s="1"/>
  <c r="L98"/>
  <c r="M98" s="1"/>
  <c r="N98" s="1"/>
  <c r="L99"/>
  <c r="M99" s="1"/>
  <c r="N99" s="1"/>
  <c r="L10"/>
  <c r="M10" s="1"/>
  <c r="M11"/>
  <c r="N11" s="1"/>
  <c r="M12"/>
  <c r="N12" s="1"/>
  <c r="L13"/>
  <c r="M13" s="1"/>
  <c r="N13" s="1"/>
  <c r="L14"/>
  <c r="M14" s="1"/>
  <c r="N14" s="1"/>
  <c r="M15"/>
  <c r="L16"/>
  <c r="M16" s="1"/>
  <c r="N16" s="1"/>
  <c r="L17"/>
  <c r="M17" s="1"/>
  <c r="N17" s="1"/>
  <c r="L18"/>
  <c r="M18" s="1"/>
  <c r="L19"/>
  <c r="M19" s="1"/>
  <c r="N19" s="1"/>
  <c r="L20"/>
  <c r="M20" s="1"/>
  <c r="N20" s="1"/>
  <c r="M21"/>
  <c r="N21" s="1"/>
  <c r="L22"/>
  <c r="M22" s="1"/>
  <c r="N22" s="1"/>
  <c r="L23"/>
  <c r="M23" s="1"/>
  <c r="L24"/>
  <c r="M24" s="1"/>
  <c r="N24" s="1"/>
  <c r="L25"/>
  <c r="M25" s="1"/>
  <c r="N25" s="1"/>
  <c r="L26"/>
  <c r="M26" s="1"/>
  <c r="L27"/>
  <c r="M27" s="1"/>
  <c r="N27" s="1"/>
  <c r="L28"/>
  <c r="M28" s="1"/>
  <c r="N28" s="1"/>
  <c r="L29"/>
  <c r="M29" s="1"/>
  <c r="N29" s="1"/>
  <c r="L30"/>
  <c r="M30" s="1"/>
  <c r="N30" s="1"/>
  <c r="L31"/>
  <c r="M31" s="1"/>
  <c r="M32"/>
  <c r="N32" s="1"/>
  <c r="M33"/>
  <c r="N33" s="1"/>
  <c r="M34"/>
  <c r="L35"/>
  <c r="M35" s="1"/>
  <c r="N35" s="1"/>
  <c r="L36"/>
  <c r="M36" s="1"/>
  <c r="N36" s="1"/>
  <c r="M37"/>
  <c r="N37" s="1"/>
  <c r="L38"/>
  <c r="M38" s="1"/>
  <c r="N38" s="1"/>
  <c r="L39"/>
  <c r="M39" s="1"/>
  <c r="L40"/>
  <c r="M40" s="1"/>
  <c r="N40" s="1"/>
  <c r="L41"/>
  <c r="M41" s="1"/>
  <c r="N41" s="1"/>
  <c r="M42"/>
  <c r="L43"/>
  <c r="M43" s="1"/>
  <c r="N43" s="1"/>
  <c r="L44"/>
  <c r="M44" s="1"/>
  <c r="N44" s="1"/>
  <c r="L45"/>
  <c r="M45" s="1"/>
  <c r="N45" s="1"/>
  <c r="L46"/>
  <c r="M46" s="1"/>
  <c r="N46" s="1"/>
  <c r="M47"/>
  <c r="M48"/>
  <c r="N48" s="1"/>
  <c r="M49"/>
  <c r="N49" s="1"/>
  <c r="L50"/>
  <c r="M50" s="1"/>
  <c r="L51"/>
  <c r="M51" s="1"/>
  <c r="N51" s="1"/>
  <c r="L52"/>
  <c r="M52" s="1"/>
  <c r="N52" s="1"/>
  <c r="L53"/>
  <c r="M53" s="1"/>
  <c r="N53" s="1"/>
  <c r="L54"/>
  <c r="M54" s="1"/>
  <c r="N54" s="1"/>
  <c r="L55"/>
  <c r="M55" s="1"/>
  <c r="L56"/>
  <c r="M56" s="1"/>
  <c r="N56" s="1"/>
  <c r="L57"/>
  <c r="M57" s="1"/>
  <c r="N57" s="1"/>
  <c r="L58"/>
  <c r="M58" s="1"/>
  <c r="L59"/>
  <c r="M59" s="1"/>
  <c r="N59" s="1"/>
  <c r="M60"/>
  <c r="L61"/>
  <c r="M61" s="1"/>
  <c r="N61" s="1"/>
  <c r="L62"/>
  <c r="M62" s="1"/>
  <c r="N62" s="1"/>
  <c r="L63"/>
  <c r="M63" s="1"/>
  <c r="M64"/>
  <c r="N64" s="1"/>
  <c r="L65"/>
  <c r="M65" s="1"/>
  <c r="N65" s="1"/>
  <c r="L66"/>
  <c r="M66" s="1"/>
  <c r="N66" s="1"/>
  <c r="L67"/>
  <c r="M67" s="1"/>
  <c r="N67" s="1"/>
  <c r="M68"/>
  <c r="N68" s="1"/>
  <c r="L69"/>
  <c r="M69" s="1"/>
  <c r="N69" s="1"/>
  <c r="L70"/>
  <c r="M70" s="1"/>
  <c r="N70" s="1"/>
  <c r="L71"/>
  <c r="M71" s="1"/>
  <c r="N71" s="1"/>
  <c r="L72"/>
  <c r="M72" s="1"/>
  <c r="N72" s="1"/>
  <c r="M73"/>
  <c r="N73" s="1"/>
  <c r="L74"/>
  <c r="M74" s="1"/>
  <c r="M75"/>
  <c r="N75" s="1"/>
  <c r="L76"/>
  <c r="M76" s="1"/>
  <c r="N76" s="1"/>
  <c r="L77"/>
  <c r="M77" s="1"/>
  <c r="N77" s="1"/>
  <c r="L78"/>
  <c r="M78" s="1"/>
  <c r="N78" s="1"/>
  <c r="M79"/>
  <c r="L80"/>
  <c r="M80" s="1"/>
  <c r="N80" s="1"/>
  <c r="L81"/>
  <c r="M81" s="1"/>
  <c r="N81" s="1"/>
  <c r="M82"/>
  <c r="L83"/>
  <c r="M83" s="1"/>
  <c r="N83" s="1"/>
  <c r="L84"/>
  <c r="M84" s="1"/>
  <c r="L85"/>
  <c r="M85" s="1"/>
  <c r="N85" s="1"/>
  <c r="L86"/>
  <c r="M86" s="1"/>
  <c r="N86" s="1"/>
  <c r="L87"/>
  <c r="M87" s="1"/>
  <c r="L88"/>
  <c r="M88" s="1"/>
  <c r="N88" s="1"/>
  <c r="M89"/>
  <c r="N89" s="1"/>
  <c r="L90"/>
  <c r="M90" s="1"/>
  <c r="N90" s="1"/>
  <c r="L91"/>
  <c r="M91" s="1"/>
  <c r="N91" s="1"/>
  <c r="M92"/>
  <c r="J11" i="2"/>
  <c r="K11" s="1"/>
  <c r="J12"/>
  <c r="K12" s="1"/>
  <c r="J13"/>
  <c r="K13" s="1"/>
  <c r="J14"/>
  <c r="J65" i="8" s="1"/>
  <c r="I15" i="2"/>
  <c r="J15"/>
  <c r="J63" i="8" s="1"/>
  <c r="K15" i="2"/>
  <c r="J16"/>
  <c r="J17"/>
  <c r="J67" i="8" s="1"/>
  <c r="J18" i="2"/>
  <c r="J80" i="8" s="1"/>
  <c r="J19" i="2"/>
  <c r="K19" s="1"/>
  <c r="J20"/>
  <c r="J45" i="8" s="1"/>
  <c r="J21" i="2"/>
  <c r="J22"/>
  <c r="J83" i="8" s="1"/>
  <c r="I23" i="2"/>
  <c r="J85" i="8"/>
  <c r="K23" i="2"/>
  <c r="I24"/>
  <c r="J24" s="1"/>
  <c r="I25"/>
  <c r="J25"/>
  <c r="J5" i="8" s="1"/>
  <c r="K25" i="2"/>
  <c r="J26"/>
  <c r="I27"/>
  <c r="J27" s="1"/>
  <c r="K27" s="1"/>
  <c r="I28"/>
  <c r="J28" s="1"/>
  <c r="J29"/>
  <c r="K29" s="1"/>
  <c r="J30"/>
  <c r="J78" i="8" s="1"/>
  <c r="J31" i="2"/>
  <c r="J32"/>
  <c r="I33"/>
  <c r="J33" s="1"/>
  <c r="J34"/>
  <c r="J48" i="8" s="1"/>
  <c r="J35" i="2"/>
  <c r="K35" s="1"/>
  <c r="J36"/>
  <c r="J51" i="8" s="1"/>
  <c r="J37" i="2"/>
  <c r="K37" s="1"/>
  <c r="I38"/>
  <c r="J38" s="1"/>
  <c r="J39"/>
  <c r="J66" i="8" s="1"/>
  <c r="J40" i="2"/>
  <c r="J41"/>
  <c r="J27" i="8" s="1"/>
  <c r="J42" i="2"/>
  <c r="J14" i="8" s="1"/>
  <c r="J43" i="2"/>
  <c r="K43" s="1"/>
  <c r="J44"/>
  <c r="J16" i="8" s="1"/>
  <c r="J45" i="2"/>
  <c r="K45" s="1"/>
  <c r="J46"/>
  <c r="J81" i="8" s="1"/>
  <c r="J47" i="2"/>
  <c r="J17" i="8" s="1"/>
  <c r="I48" i="2"/>
  <c r="J48" s="1"/>
  <c r="K48" s="1"/>
  <c r="J49"/>
  <c r="J87" i="8" s="1"/>
  <c r="I50" i="2"/>
  <c r="J50"/>
  <c r="J60" i="8" s="1"/>
  <c r="K50" i="2"/>
  <c r="J51"/>
  <c r="K51" s="1"/>
  <c r="I52"/>
  <c r="J56" i="8"/>
  <c r="K52" i="2"/>
  <c r="I53"/>
  <c r="J53" s="1"/>
  <c r="I54"/>
  <c r="J54"/>
  <c r="J12" i="8" s="1"/>
  <c r="K54" i="2"/>
  <c r="I55"/>
  <c r="J55"/>
  <c r="J68" i="8" s="1"/>
  <c r="K55" i="2"/>
  <c r="I56"/>
  <c r="J56" s="1"/>
  <c r="K56" s="1"/>
  <c r="I57"/>
  <c r="J57"/>
  <c r="J25" i="8" s="1"/>
  <c r="K57" i="2"/>
  <c r="I58"/>
  <c r="J59"/>
  <c r="J89" i="8" s="1"/>
  <c r="J60" i="2"/>
  <c r="J49" i="8" s="1"/>
  <c r="I61" i="2"/>
  <c r="J61"/>
  <c r="K61" s="1"/>
  <c r="J62"/>
  <c r="J36" i="8" s="1"/>
  <c r="J63" i="2"/>
  <c r="J31" i="8" s="1"/>
  <c r="J64" i="2"/>
  <c r="K64" s="1"/>
  <c r="I65"/>
  <c r="J65"/>
  <c r="J64" i="8" s="1"/>
  <c r="K65" i="2"/>
  <c r="I66"/>
  <c r="J66"/>
  <c r="J73" i="8" s="1"/>
  <c r="K66" i="2"/>
  <c r="J67"/>
  <c r="K67" s="1"/>
  <c r="J68"/>
  <c r="J41" i="8" s="1"/>
  <c r="K68" i="2"/>
  <c r="I69"/>
  <c r="J69" s="1"/>
  <c r="I70"/>
  <c r="J42" i="8"/>
  <c r="K70" i="2"/>
  <c r="J71"/>
  <c r="J39" i="8" s="1"/>
  <c r="J72" i="2"/>
  <c r="K72" s="1"/>
  <c r="J73"/>
  <c r="J11" i="8" s="1"/>
  <c r="K73" i="2"/>
  <c r="J74"/>
  <c r="J75"/>
  <c r="K75" s="1"/>
  <c r="I76"/>
  <c r="J76" s="1"/>
  <c r="J77"/>
  <c r="K77" s="1"/>
  <c r="I78"/>
  <c r="J78"/>
  <c r="J38" i="8" s="1"/>
  <c r="K78" i="2"/>
  <c r="I79"/>
  <c r="J79" s="1"/>
  <c r="J80"/>
  <c r="K80" s="1"/>
  <c r="J81"/>
  <c r="I82"/>
  <c r="J82"/>
  <c r="J69" i="8" s="1"/>
  <c r="J83" i="2"/>
  <c r="K83" s="1"/>
  <c r="I84"/>
  <c r="J84"/>
  <c r="J28" i="8" s="1"/>
  <c r="J85" i="2"/>
  <c r="K85" s="1"/>
  <c r="J86"/>
  <c r="J87"/>
  <c r="J88" i="8" s="1"/>
  <c r="I88" i="2"/>
  <c r="J88" s="1"/>
  <c r="K88" s="1"/>
  <c r="J89"/>
  <c r="J58" i="8" s="1"/>
  <c r="I90" i="2"/>
  <c r="J90"/>
  <c r="J95" i="8" s="1"/>
  <c r="K90" i="2"/>
  <c r="J91"/>
  <c r="K91" s="1"/>
  <c r="I92"/>
  <c r="J92"/>
  <c r="J71" i="8" s="1"/>
  <c r="K92" i="2"/>
  <c r="J93"/>
  <c r="K93" s="1"/>
  <c r="I94"/>
  <c r="J94"/>
  <c r="J77" i="8" s="1"/>
  <c r="J95" i="2"/>
  <c r="J62" i="8" s="1"/>
  <c r="I96" i="2"/>
  <c r="J96" s="1"/>
  <c r="K96" s="1"/>
  <c r="I97"/>
  <c r="J97"/>
  <c r="J22" i="8" s="1"/>
  <c r="K97" i="2"/>
  <c r="J98"/>
  <c r="J40" i="8" s="1"/>
  <c r="K98" i="2"/>
  <c r="J99"/>
  <c r="K99" s="1"/>
  <c r="J100"/>
  <c r="J24" i="8" s="1"/>
  <c r="K100" i="2" l="1"/>
  <c r="K95"/>
  <c r="Q90" i="6"/>
  <c r="Q75" i="7"/>
  <c r="K71" i="2"/>
  <c r="K63"/>
  <c r="Q59" i="7"/>
  <c r="K60" i="2"/>
  <c r="K49"/>
  <c r="K47"/>
  <c r="Q43" i="7"/>
  <c r="K44" i="2"/>
  <c r="K42"/>
  <c r="K30"/>
  <c r="Q27" i="7"/>
  <c r="K22" i="2"/>
  <c r="Q19" i="7"/>
  <c r="K20" i="2"/>
  <c r="K18"/>
  <c r="K17"/>
  <c r="J18" i="8"/>
  <c r="K18" s="1"/>
  <c r="K33" i="2"/>
  <c r="J79" i="8"/>
  <c r="K79" s="1"/>
  <c r="K86" i="2"/>
  <c r="K53"/>
  <c r="J23" i="8"/>
  <c r="K23" s="1"/>
  <c r="P64"/>
  <c r="S64" s="1"/>
  <c r="Q64" i="6"/>
  <c r="P14" i="8"/>
  <c r="S14" s="1"/>
  <c r="Q41" i="6"/>
  <c r="Q60"/>
  <c r="R55" i="8"/>
  <c r="S55" s="1"/>
  <c r="K69" i="2"/>
  <c r="J37" i="8"/>
  <c r="K37" s="1"/>
  <c r="K58" i="2"/>
  <c r="J35" i="8"/>
  <c r="K35" s="1"/>
  <c r="J33"/>
  <c r="K33" s="1"/>
  <c r="K31" i="2"/>
  <c r="J21" i="8"/>
  <c r="K21" s="1"/>
  <c r="K26" i="2"/>
  <c r="P95" i="8"/>
  <c r="S95" s="1"/>
  <c r="Q89" i="6"/>
  <c r="P87" i="8"/>
  <c r="S87" s="1"/>
  <c r="Q48" i="6"/>
  <c r="P21" i="8"/>
  <c r="S21" s="1"/>
  <c r="Q25" i="6"/>
  <c r="J47" i="8"/>
  <c r="K47" s="1"/>
  <c r="K79" i="2"/>
  <c r="J74" i="8"/>
  <c r="K74" s="1"/>
  <c r="K74" i="2"/>
  <c r="P22" i="8"/>
  <c r="S22" s="1"/>
  <c r="Q96" i="6"/>
  <c r="P74" i="8"/>
  <c r="S74" s="1"/>
  <c r="Q73" i="6"/>
  <c r="P18" i="8"/>
  <c r="S18" s="1"/>
  <c r="Q32" i="6"/>
  <c r="Q24" i="8"/>
  <c r="S24" s="1"/>
  <c r="Q99" i="6"/>
  <c r="Q51" i="8"/>
  <c r="S51" s="1"/>
  <c r="Q35" i="6"/>
  <c r="Q92"/>
  <c r="R97" i="8"/>
  <c r="S97" s="1"/>
  <c r="Q28" i="6"/>
  <c r="R90" i="8"/>
  <c r="S90" s="1"/>
  <c r="P91"/>
  <c r="S91" s="1"/>
  <c r="Q80" i="6"/>
  <c r="P35" i="8"/>
  <c r="S35" s="1"/>
  <c r="Q57" i="6"/>
  <c r="P67" i="8"/>
  <c r="S67" s="1"/>
  <c r="Q16" i="6"/>
  <c r="K76" i="2"/>
  <c r="J82" i="8"/>
  <c r="K82" s="1"/>
  <c r="Q79"/>
  <c r="S79" s="1"/>
  <c r="Q85" i="6"/>
  <c r="J76" i="8"/>
  <c r="K76" s="1"/>
  <c r="K38" i="2"/>
  <c r="J52" i="8"/>
  <c r="K52" s="1"/>
  <c r="K28" i="2"/>
  <c r="K81"/>
  <c r="J91" i="8"/>
  <c r="K91" s="1"/>
  <c r="K21" i="2"/>
  <c r="J50" i="8"/>
  <c r="K50" s="1"/>
  <c r="Q41"/>
  <c r="S41" s="1"/>
  <c r="Q67" i="6"/>
  <c r="N87" i="3"/>
  <c r="N20" i="8"/>
  <c r="O20" s="1"/>
  <c r="N79" i="3"/>
  <c r="N7" i="8"/>
  <c r="O7" s="1"/>
  <c r="N55" i="3"/>
  <c r="N19" i="8"/>
  <c r="O19" s="1"/>
  <c r="N47" i="3"/>
  <c r="N99" i="8"/>
  <c r="O99" s="1"/>
  <c r="N39" i="3"/>
  <c r="N93" i="8"/>
  <c r="O93" s="1"/>
  <c r="N31" i="3"/>
  <c r="N86" i="8"/>
  <c r="O86" s="1"/>
  <c r="K40" i="2"/>
  <c r="J93" i="8"/>
  <c r="K93" s="1"/>
  <c r="N82" i="3"/>
  <c r="N74"/>
  <c r="N72" i="8"/>
  <c r="O72" s="1"/>
  <c r="N42" i="3"/>
  <c r="N98" i="8"/>
  <c r="O98" s="1"/>
  <c r="N34" i="3"/>
  <c r="N53" i="8"/>
  <c r="O53" s="1"/>
  <c r="N10" i="3"/>
  <c r="N4" i="8"/>
  <c r="O4" s="1"/>
  <c r="Q97" i="6"/>
  <c r="Q77"/>
  <c r="Q74"/>
  <c r="Q68"/>
  <c r="R37" i="8"/>
  <c r="S37" s="1"/>
  <c r="Q65" i="6"/>
  <c r="Q56"/>
  <c r="Q54"/>
  <c r="Q47"/>
  <c r="R99" i="8"/>
  <c r="S99" s="1"/>
  <c r="Q36" i="6"/>
  <c r="R29" i="8"/>
  <c r="S29" s="1"/>
  <c r="K94" i="2"/>
  <c r="K89"/>
  <c r="K87"/>
  <c r="K84"/>
  <c r="K82"/>
  <c r="K62"/>
  <c r="K59"/>
  <c r="K46"/>
  <c r="K41"/>
  <c r="K39"/>
  <c r="K36"/>
  <c r="K34"/>
  <c r="K16"/>
  <c r="J54" i="8"/>
  <c r="K54" s="1"/>
  <c r="K14" i="2"/>
  <c r="Q98" i="6"/>
  <c r="Q78"/>
  <c r="Q75"/>
  <c r="Q71"/>
  <c r="R57" i="8"/>
  <c r="S57" s="1"/>
  <c r="Q69" i="6"/>
  <c r="Q66"/>
  <c r="Q46"/>
  <c r="Q43"/>
  <c r="Q39"/>
  <c r="R93" i="8"/>
  <c r="S93" s="1"/>
  <c r="Q37" i="6"/>
  <c r="Q34"/>
  <c r="Q14"/>
  <c r="Q11"/>
  <c r="T59" i="8"/>
  <c r="W59" s="1"/>
  <c r="Q11" i="7"/>
  <c r="Q99"/>
  <c r="Q86"/>
  <c r="Q84"/>
  <c r="P82"/>
  <c r="P79"/>
  <c r="V7" i="8" s="1"/>
  <c r="W7" s="1"/>
  <c r="Q69" i="7"/>
  <c r="Q67"/>
  <c r="Q54"/>
  <c r="Q52"/>
  <c r="P50"/>
  <c r="V94" i="8" s="1"/>
  <c r="W94" s="1"/>
  <c r="P47" i="7"/>
  <c r="V99" i="8" s="1"/>
  <c r="W99" s="1"/>
  <c r="Q37" i="7"/>
  <c r="Q35"/>
  <c r="Q33"/>
  <c r="Q31"/>
  <c r="P31"/>
  <c r="V86" i="8" s="1"/>
  <c r="W86" s="1"/>
  <c r="Q25" i="7"/>
  <c r="Q22"/>
  <c r="Q20"/>
  <c r="Q18"/>
  <c r="Q16"/>
  <c r="J34" i="8"/>
  <c r="K34" s="1"/>
  <c r="J20"/>
  <c r="K20" s="1"/>
  <c r="J7"/>
  <c r="K7" s="1"/>
  <c r="J57"/>
  <c r="K57" s="1"/>
  <c r="J61"/>
  <c r="K61" s="1"/>
  <c r="J19"/>
  <c r="K19" s="1"/>
  <c r="J99"/>
  <c r="K99" s="1"/>
  <c r="N84"/>
  <c r="O84" s="1"/>
  <c r="N57"/>
  <c r="O57" s="1"/>
  <c r="N92"/>
  <c r="O92" s="1"/>
  <c r="Q95" i="6"/>
  <c r="R34" i="8"/>
  <c r="S34" s="1"/>
  <c r="Q93" i="6"/>
  <c r="Q84"/>
  <c r="R44" i="8"/>
  <c r="S44" s="1"/>
  <c r="Q81" i="6"/>
  <c r="Q72"/>
  <c r="Q70"/>
  <c r="Q63"/>
  <c r="R61" i="8"/>
  <c r="S61" s="1"/>
  <c r="Q61" i="6"/>
  <c r="Q52"/>
  <c r="R23" i="8"/>
  <c r="S23" s="1"/>
  <c r="Q49" i="6"/>
  <c r="Q40"/>
  <c r="Q38"/>
  <c r="Q31"/>
  <c r="R86" i="8"/>
  <c r="S86" s="1"/>
  <c r="Q29" i="6"/>
  <c r="Q20"/>
  <c r="R50" i="8"/>
  <c r="S50" s="1"/>
  <c r="Q17" i="6"/>
  <c r="T9" i="8"/>
  <c r="W9" s="1"/>
  <c r="Q98" i="7"/>
  <c r="T33" i="8"/>
  <c r="W33" s="1"/>
  <c r="Q30" i="7"/>
  <c r="T70" i="8"/>
  <c r="W70" s="1"/>
  <c r="Q26" i="7"/>
  <c r="Q93"/>
  <c r="Q91"/>
  <c r="Q88"/>
  <c r="Q81"/>
  <c r="Q78"/>
  <c r="Q76"/>
  <c r="P74"/>
  <c r="V72" i="8" s="1"/>
  <c r="W72" s="1"/>
  <c r="Q61" i="7"/>
  <c r="Q56"/>
  <c r="Q49"/>
  <c r="Q46"/>
  <c r="Q44"/>
  <c r="P42"/>
  <c r="V98" i="8" s="1"/>
  <c r="W98" s="1"/>
  <c r="N34"/>
  <c r="O34" s="1"/>
  <c r="N96"/>
  <c r="O96" s="1"/>
  <c r="K24" i="2"/>
  <c r="J30" i="8"/>
  <c r="K30" s="1"/>
  <c r="N23" i="3"/>
  <c r="N30" i="8"/>
  <c r="O30" s="1"/>
  <c r="Q94" i="6"/>
  <c r="Q87"/>
  <c r="R20" i="8"/>
  <c r="S20" s="1"/>
  <c r="Q82" i="6"/>
  <c r="Q76"/>
  <c r="R96" i="8"/>
  <c r="S96" s="1"/>
  <c r="Q62" i="6"/>
  <c r="Q59"/>
  <c r="Q55"/>
  <c r="R19" i="8"/>
  <c r="S19" s="1"/>
  <c r="Q53" i="6"/>
  <c r="Q50"/>
  <c r="Q44"/>
  <c r="R15" i="8"/>
  <c r="S15" s="1"/>
  <c r="Q30" i="6"/>
  <c r="Q27"/>
  <c r="Q23"/>
  <c r="R30" i="8"/>
  <c r="S30" s="1"/>
  <c r="Q21" i="6"/>
  <c r="Q18"/>
  <c r="Q12"/>
  <c r="R75" i="8"/>
  <c r="S75" s="1"/>
  <c r="T95"/>
  <c r="W95" s="1"/>
  <c r="Q89" i="7"/>
  <c r="T74" i="8"/>
  <c r="W74" s="1"/>
  <c r="Q73" i="7"/>
  <c r="T35" i="8"/>
  <c r="W35" s="1"/>
  <c r="Q57" i="7"/>
  <c r="T14" i="8"/>
  <c r="W14" s="1"/>
  <c r="Q41" i="7"/>
  <c r="T65" i="8"/>
  <c r="W65" s="1"/>
  <c r="Q13" i="7"/>
  <c r="Q95"/>
  <c r="P95"/>
  <c r="V34" i="8" s="1"/>
  <c r="W34" s="1"/>
  <c r="Q85" i="7"/>
  <c r="Q83"/>
  <c r="Q70"/>
  <c r="Q68"/>
  <c r="P66"/>
  <c r="V92" i="8" s="1"/>
  <c r="W92" s="1"/>
  <c r="Q63" i="7"/>
  <c r="P63"/>
  <c r="V61" i="8" s="1"/>
  <c r="W61" s="1"/>
  <c r="Q53" i="7"/>
  <c r="Q38"/>
  <c r="Q36"/>
  <c r="Q34"/>
  <c r="Q32"/>
  <c r="Q29"/>
  <c r="Q21"/>
  <c r="Q17"/>
  <c r="P15"/>
  <c r="V54" i="8" s="1"/>
  <c r="W54" s="1"/>
  <c r="Q12" i="7"/>
  <c r="J9" i="8"/>
  <c r="K9" s="1"/>
  <c r="J97"/>
  <c r="K97" s="1"/>
  <c r="J84"/>
  <c r="K84" s="1"/>
  <c r="J44"/>
  <c r="K44" s="1"/>
  <c r="J96"/>
  <c r="K96" s="1"/>
  <c r="J72"/>
  <c r="K72" s="1"/>
  <c r="J92"/>
  <c r="K92" s="1"/>
  <c r="J55"/>
  <c r="K55" s="1"/>
  <c r="J94"/>
  <c r="K94" s="1"/>
  <c r="J15"/>
  <c r="K15" s="1"/>
  <c r="J98"/>
  <c r="K98" s="1"/>
  <c r="J53"/>
  <c r="K53" s="1"/>
  <c r="J70"/>
  <c r="K70" s="1"/>
  <c r="J26"/>
  <c r="K26" s="1"/>
  <c r="J4"/>
  <c r="K4" s="1"/>
  <c r="N9"/>
  <c r="O9" s="1"/>
  <c r="N92" i="3"/>
  <c r="N97" i="8"/>
  <c r="O97" s="1"/>
  <c r="N84" i="3"/>
  <c r="N44" i="8"/>
  <c r="O44" s="1"/>
  <c r="N60" i="3"/>
  <c r="N55" i="8"/>
  <c r="O55" s="1"/>
  <c r="K32" i="2"/>
  <c r="J86" i="8"/>
  <c r="K86" s="1"/>
  <c r="N63" i="3"/>
  <c r="N61" i="8"/>
  <c r="O61" s="1"/>
  <c r="N15" i="3"/>
  <c r="N54" i="8"/>
  <c r="O54" s="1"/>
  <c r="N58" i="3"/>
  <c r="N89" i="8"/>
  <c r="O89" s="1"/>
  <c r="N50" i="3"/>
  <c r="N94" i="8"/>
  <c r="O94" s="1"/>
  <c r="N26" i="3"/>
  <c r="N70" i="8"/>
  <c r="O70" s="1"/>
  <c r="N18" i="3"/>
  <c r="N26" i="8"/>
  <c r="O26" s="1"/>
  <c r="Q88" i="6"/>
  <c r="Q86"/>
  <c r="Q83"/>
  <c r="Q79"/>
  <c r="R7" i="8"/>
  <c r="S7" s="1"/>
  <c r="Q51" i="6"/>
  <c r="Q45"/>
  <c r="Q42"/>
  <c r="Q33"/>
  <c r="Q24"/>
  <c r="Q22"/>
  <c r="Q19"/>
  <c r="Q15"/>
  <c r="R54" i="8"/>
  <c r="S54" s="1"/>
  <c r="Q13" i="6"/>
  <c r="T22" i="8"/>
  <c r="W22" s="1"/>
  <c r="Q96" i="7"/>
  <c r="T91" i="8"/>
  <c r="W91" s="1"/>
  <c r="Q80" i="7"/>
  <c r="T64" i="8"/>
  <c r="W64" s="1"/>
  <c r="Q64" i="7"/>
  <c r="T87" i="8"/>
  <c r="W87" s="1"/>
  <c r="Q48" i="7"/>
  <c r="T90" i="8"/>
  <c r="W90" s="1"/>
  <c r="Q28" i="7"/>
  <c r="T5" i="8"/>
  <c r="W5" s="1"/>
  <c r="Q24" i="7"/>
  <c r="Q97"/>
  <c r="Q94"/>
  <c r="Q92"/>
  <c r="Q90"/>
  <c r="P90"/>
  <c r="V84" i="8" s="1"/>
  <c r="W84" s="1"/>
  <c r="Q77" i="7"/>
  <c r="Q72"/>
  <c r="Q65"/>
  <c r="Q62"/>
  <c r="Q60"/>
  <c r="P58"/>
  <c r="V89" i="8" s="1"/>
  <c r="W89" s="1"/>
  <c r="Q45" i="7"/>
  <c r="Q40"/>
  <c r="P23"/>
  <c r="V30" i="8" s="1"/>
  <c r="W30" s="1"/>
  <c r="Q14" i="7"/>
  <c r="J29" i="8"/>
  <c r="K29" s="1"/>
  <c r="J90"/>
  <c r="K90" s="1"/>
  <c r="J75"/>
  <c r="K75" s="1"/>
  <c r="N37"/>
  <c r="O37" s="1"/>
  <c r="P87" i="7"/>
  <c r="V20" i="8" s="1"/>
  <c r="W20" s="1"/>
  <c r="Q71" i="7"/>
  <c r="P71"/>
  <c r="V57" i="8" s="1"/>
  <c r="W57" s="1"/>
  <c r="P55" i="7"/>
  <c r="V19" i="8" s="1"/>
  <c r="W19" s="1"/>
  <c r="P39" i="7"/>
  <c r="V93" i="8" s="1"/>
  <c r="W93" s="1"/>
  <c r="Q10" i="7"/>
  <c r="Q10" i="6"/>
  <c r="W4" i="8"/>
  <c r="W75"/>
  <c r="K83"/>
  <c r="N12"/>
  <c r="O12" s="1"/>
  <c r="N23"/>
  <c r="O23" s="1"/>
  <c r="N29"/>
  <c r="O29" s="1"/>
  <c r="N50"/>
  <c r="O50" s="1"/>
  <c r="N40"/>
  <c r="O40" s="1"/>
  <c r="N95"/>
  <c r="O95" s="1"/>
  <c r="N69"/>
  <c r="O69" s="1"/>
  <c r="N74"/>
  <c r="O74" s="1"/>
  <c r="N73"/>
  <c r="O73" s="1"/>
  <c r="N35"/>
  <c r="O35" s="1"/>
  <c r="N60"/>
  <c r="O60" s="1"/>
  <c r="N14"/>
  <c r="O14" s="1"/>
  <c r="N48"/>
  <c r="O48" s="1"/>
  <c r="N21"/>
  <c r="O21" s="1"/>
  <c r="N80"/>
  <c r="O80" s="1"/>
  <c r="N62"/>
  <c r="O62" s="1"/>
  <c r="N88"/>
  <c r="O88" s="1"/>
  <c r="N47"/>
  <c r="O47" s="1"/>
  <c r="N39"/>
  <c r="O39" s="1"/>
  <c r="N31"/>
  <c r="O31" s="1"/>
  <c r="N68"/>
  <c r="O68" s="1"/>
  <c r="N17"/>
  <c r="O17" s="1"/>
  <c r="N66"/>
  <c r="O66" s="1"/>
  <c r="N33"/>
  <c r="O33" s="1"/>
  <c r="N85"/>
  <c r="O85" s="1"/>
  <c r="N63"/>
  <c r="O63" s="1"/>
  <c r="N24"/>
  <c r="O24" s="1"/>
  <c r="N71"/>
  <c r="O71" s="1"/>
  <c r="N28"/>
  <c r="O28" s="1"/>
  <c r="N82"/>
  <c r="O82" s="1"/>
  <c r="N41"/>
  <c r="O41" s="1"/>
  <c r="N49"/>
  <c r="O49" s="1"/>
  <c r="N56"/>
  <c r="O56" s="1"/>
  <c r="N16"/>
  <c r="O16" s="1"/>
  <c r="N51"/>
  <c r="O51" s="1"/>
  <c r="N52"/>
  <c r="O52" s="1"/>
  <c r="N45"/>
  <c r="O45" s="1"/>
  <c r="N59"/>
  <c r="O59" s="1"/>
  <c r="N15"/>
  <c r="O15" s="1"/>
  <c r="N90"/>
  <c r="O90" s="1"/>
  <c r="N75"/>
  <c r="O75" s="1"/>
  <c r="N22"/>
  <c r="O22" s="1"/>
  <c r="N58"/>
  <c r="O58" s="1"/>
  <c r="N91"/>
  <c r="O91" s="1"/>
  <c r="N11"/>
  <c r="O11" s="1"/>
  <c r="N64"/>
  <c r="O64" s="1"/>
  <c r="N25"/>
  <c r="O25" s="1"/>
  <c r="N87"/>
  <c r="O87" s="1"/>
  <c r="N27"/>
  <c r="O27" s="1"/>
  <c r="N18"/>
  <c r="O18" s="1"/>
  <c r="N5"/>
  <c r="O5" s="1"/>
  <c r="N67"/>
  <c r="O67" s="1"/>
  <c r="N77"/>
  <c r="O77" s="1"/>
  <c r="N79"/>
  <c r="O79" s="1"/>
  <c r="N38"/>
  <c r="O38" s="1"/>
  <c r="N42"/>
  <c r="O42" s="1"/>
  <c r="N36"/>
  <c r="O36" s="1"/>
  <c r="N81"/>
  <c r="O81" s="1"/>
  <c r="N76"/>
  <c r="O76" s="1"/>
  <c r="N78"/>
  <c r="O78" s="1"/>
  <c r="N83"/>
  <c r="O83" s="1"/>
  <c r="N65"/>
  <c r="O65" s="1"/>
  <c r="W80"/>
  <c r="K38"/>
  <c r="K36"/>
  <c r="W28"/>
  <c r="W16"/>
  <c r="W82"/>
  <c r="W52"/>
  <c r="W73"/>
  <c r="W21"/>
  <c r="W45"/>
  <c r="W41"/>
  <c r="W60"/>
  <c r="S12"/>
  <c r="W49"/>
  <c r="W48"/>
  <c r="W96"/>
  <c r="W78"/>
  <c r="W15"/>
  <c r="K89"/>
  <c r="W51"/>
  <c r="W81"/>
  <c r="S60"/>
  <c r="S48"/>
  <c r="S49"/>
  <c r="S76"/>
  <c r="W12"/>
  <c r="K67"/>
  <c r="W55"/>
  <c r="W83"/>
  <c r="W56"/>
  <c r="S28"/>
  <c r="W42"/>
  <c r="W36"/>
  <c r="W76"/>
  <c r="W62"/>
  <c r="S40"/>
  <c r="S42"/>
  <c r="W71"/>
  <c r="W18"/>
  <c r="W67"/>
  <c r="W53"/>
  <c r="W26"/>
  <c r="W63"/>
  <c r="S78"/>
  <c r="W37"/>
  <c r="W23"/>
  <c r="W29"/>
  <c r="W50"/>
  <c r="W17"/>
  <c r="S83"/>
  <c r="W38"/>
  <c r="W39"/>
  <c r="W68"/>
  <c r="W66"/>
  <c r="W85"/>
  <c r="K59"/>
  <c r="W31"/>
  <c r="W11"/>
  <c r="W25"/>
  <c r="W27"/>
  <c r="W24"/>
  <c r="S56"/>
  <c r="S80"/>
  <c r="S88"/>
  <c r="S69"/>
  <c r="S36"/>
  <c r="W47"/>
  <c r="K11"/>
  <c r="K80"/>
  <c r="K65"/>
  <c r="S92"/>
  <c r="S16"/>
  <c r="S26"/>
  <c r="S65"/>
  <c r="W77"/>
  <c r="K27"/>
  <c r="S73"/>
  <c r="W40"/>
  <c r="W79"/>
  <c r="K60"/>
  <c r="K63"/>
  <c r="S77"/>
  <c r="S82"/>
  <c r="S94"/>
  <c r="S81"/>
  <c r="K81"/>
  <c r="S59"/>
  <c r="S9"/>
  <c r="S52"/>
  <c r="S45"/>
  <c r="K66"/>
  <c r="S38"/>
  <c r="W69"/>
  <c r="K17"/>
  <c r="K40"/>
  <c r="K69"/>
  <c r="S39"/>
  <c r="S68"/>
  <c r="S66"/>
  <c r="S85"/>
  <c r="S58"/>
  <c r="S11"/>
  <c r="S25"/>
  <c r="S27"/>
  <c r="S5"/>
  <c r="K25"/>
  <c r="S84"/>
  <c r="S72"/>
  <c r="S89"/>
  <c r="S98"/>
  <c r="S70"/>
  <c r="S4"/>
  <c r="W44"/>
  <c r="K87"/>
  <c r="W88"/>
  <c r="S62"/>
  <c r="S47"/>
  <c r="S31"/>
  <c r="S17"/>
  <c r="S33"/>
  <c r="S63"/>
  <c r="W58"/>
  <c r="K51"/>
  <c r="S53"/>
  <c r="W97"/>
  <c r="K58"/>
  <c r="K41"/>
  <c r="K49"/>
  <c r="K78"/>
  <c r="K24"/>
  <c r="K71"/>
  <c r="K39"/>
  <c r="K31"/>
  <c r="K16"/>
  <c r="K5"/>
  <c r="K62"/>
  <c r="K42"/>
  <c r="K73"/>
  <c r="K12"/>
  <c r="K45"/>
  <c r="K85"/>
  <c r="K88"/>
  <c r="K77"/>
  <c r="K95"/>
  <c r="K64"/>
  <c r="K22"/>
  <c r="K56"/>
  <c r="K14"/>
  <c r="K48"/>
  <c r="K28"/>
  <c r="K68"/>
  <c r="L9" i="3"/>
  <c r="L13" i="8"/>
  <c r="L8"/>
  <c r="L46"/>
  <c r="L6"/>
  <c r="L10"/>
  <c r="L43"/>
  <c r="I13"/>
  <c r="I8"/>
  <c r="I46"/>
  <c r="I6"/>
  <c r="I10"/>
  <c r="I43"/>
  <c r="F13"/>
  <c r="P4" i="7"/>
  <c r="P5"/>
  <c r="V13" i="8" s="1"/>
  <c r="O6" i="7"/>
  <c r="O7"/>
  <c r="O8"/>
  <c r="L4"/>
  <c r="U43" i="8" s="1"/>
  <c r="V43"/>
  <c r="G6" i="7"/>
  <c r="H6" s="1"/>
  <c r="T8" i="8" s="1"/>
  <c r="L6" i="7"/>
  <c r="U8" i="8"/>
  <c r="G7" i="7"/>
  <c r="K7"/>
  <c r="K8"/>
  <c r="G9"/>
  <c r="O9"/>
  <c r="P3"/>
  <c r="L3"/>
  <c r="H3"/>
  <c r="P5" i="6"/>
  <c r="R13" i="8" s="1"/>
  <c r="P6" i="6"/>
  <c r="R8" i="8" s="1"/>
  <c r="P7" i="6"/>
  <c r="R46" i="8" s="1"/>
  <c r="O8" i="6"/>
  <c r="P8" s="1"/>
  <c r="R6" i="8" s="1"/>
  <c r="O9" i="6"/>
  <c r="P9" s="1"/>
  <c r="R10" i="8" s="1"/>
  <c r="P4" i="6"/>
  <c r="R43" i="8" s="1"/>
  <c r="L8" i="6"/>
  <c r="Q6" i="8" s="1"/>
  <c r="L5" i="6"/>
  <c r="K6"/>
  <c r="L6" s="1"/>
  <c r="Q8" i="8" s="1"/>
  <c r="K7" i="6"/>
  <c r="L7" s="1"/>
  <c r="Q46" i="8" s="1"/>
  <c r="K8" i="6"/>
  <c r="K9"/>
  <c r="L9" s="1"/>
  <c r="Q10" i="8" s="1"/>
  <c r="K4" i="6"/>
  <c r="L4" s="1"/>
  <c r="Q43" i="8" s="1"/>
  <c r="H6" i="6"/>
  <c r="P8" i="8" s="1"/>
  <c r="H5" i="6"/>
  <c r="P13" i="8" s="1"/>
  <c r="G6" i="6"/>
  <c r="H7"/>
  <c r="G8"/>
  <c r="H8" s="1"/>
  <c r="G9"/>
  <c r="H9" s="1"/>
  <c r="H4"/>
  <c r="P43" i="8" s="1"/>
  <c r="P3" i="6"/>
  <c r="L3"/>
  <c r="H3"/>
  <c r="M9" i="3"/>
  <c r="N10" i="8" s="1"/>
  <c r="M5" i="3"/>
  <c r="L6"/>
  <c r="M6" s="1"/>
  <c r="N8" i="8" s="1"/>
  <c r="L7" i="3"/>
  <c r="M7" s="1"/>
  <c r="N46" i="8" s="1"/>
  <c r="M8" i="3"/>
  <c r="N6" i="8" s="1"/>
  <c r="L4" i="3"/>
  <c r="M4" s="1"/>
  <c r="M3"/>
  <c r="I5"/>
  <c r="I6"/>
  <c r="I7"/>
  <c r="N7" s="1"/>
  <c r="I8"/>
  <c r="I9"/>
  <c r="I4"/>
  <c r="M43" i="8" s="1"/>
  <c r="I3" i="3"/>
  <c r="F3"/>
  <c r="J4" i="5"/>
  <c r="J5"/>
  <c r="J6"/>
  <c r="J7"/>
  <c r="J8"/>
  <c r="J3"/>
  <c r="K4" i="4"/>
  <c r="K5"/>
  <c r="K6"/>
  <c r="K7"/>
  <c r="K8"/>
  <c r="K3"/>
  <c r="I6" i="2"/>
  <c r="J6" s="1"/>
  <c r="I7"/>
  <c r="J7" s="1"/>
  <c r="J8"/>
  <c r="J9"/>
  <c r="J10"/>
  <c r="J5"/>
  <c r="J4"/>
  <c r="K4" s="1"/>
  <c r="Q3" i="1"/>
  <c r="G13" i="8"/>
  <c r="G8"/>
  <c r="G46"/>
  <c r="G6"/>
  <c r="G10"/>
  <c r="G43"/>
  <c r="F10"/>
  <c r="F8"/>
  <c r="F46"/>
  <c r="F6"/>
  <c r="F43"/>
  <c r="Q74" i="7" l="1"/>
  <c r="Q39"/>
  <c r="N8" i="3"/>
  <c r="H7" i="7"/>
  <c r="T46" i="8" s="1"/>
  <c r="L8" i="7"/>
  <c r="U6" i="8" s="1"/>
  <c r="N6" i="3"/>
  <c r="V10" i="8"/>
  <c r="P9" i="7"/>
  <c r="L5"/>
  <c r="T43" i="8"/>
  <c r="W43" s="1"/>
  <c r="H4" i="7"/>
  <c r="Q58"/>
  <c r="N9" i="3"/>
  <c r="Q3" i="6"/>
  <c r="L9" i="7"/>
  <c r="U10" i="8" s="1"/>
  <c r="L7" i="7"/>
  <c r="U46" i="8" s="1"/>
  <c r="H5" i="7"/>
  <c r="T13" i="8" s="1"/>
  <c r="P8" i="7"/>
  <c r="V6" i="8" s="1"/>
  <c r="Q55" i="7"/>
  <c r="Q87"/>
  <c r="Q15"/>
  <c r="Q66"/>
  <c r="Q50"/>
  <c r="Q82"/>
  <c r="P6"/>
  <c r="V8" i="8" s="1"/>
  <c r="W8" s="1"/>
  <c r="Q47" i="7"/>
  <c r="Q79"/>
  <c r="H9"/>
  <c r="T10" i="8" s="1"/>
  <c r="P7" i="7"/>
  <c r="V46" i="8" s="1"/>
  <c r="H8" i="7"/>
  <c r="Q8" s="1"/>
  <c r="Q23"/>
  <c r="Q42"/>
  <c r="D56" i="8"/>
  <c r="D57"/>
  <c r="D12"/>
  <c r="M13"/>
  <c r="N5" i="3"/>
  <c r="D19" i="8"/>
  <c r="D41"/>
  <c r="D66"/>
  <c r="D30"/>
  <c r="D7"/>
  <c r="D49"/>
  <c r="D18"/>
  <c r="D26"/>
  <c r="D76"/>
  <c r="D70"/>
  <c r="D54"/>
  <c r="D98"/>
  <c r="D75"/>
  <c r="D35"/>
  <c r="D83"/>
  <c r="D89"/>
  <c r="D92"/>
  <c r="D47"/>
  <c r="D5"/>
  <c r="D55"/>
  <c r="D88"/>
  <c r="D71"/>
  <c r="D50"/>
  <c r="D14"/>
  <c r="D59"/>
  <c r="D20"/>
  <c r="D64"/>
  <c r="D86"/>
  <c r="D62"/>
  <c r="D25"/>
  <c r="D69"/>
  <c r="D67"/>
  <c r="D36"/>
  <c r="D34"/>
  <c r="D79"/>
  <c r="D99"/>
  <c r="D38"/>
  <c r="D22"/>
  <c r="D39"/>
  <c r="D60"/>
  <c r="D95"/>
  <c r="D29"/>
  <c r="D65"/>
  <c r="D28"/>
  <c r="D77"/>
  <c r="D93"/>
  <c r="D73"/>
  <c r="D90"/>
  <c r="D24"/>
  <c r="D58"/>
  <c r="D40"/>
  <c r="D9"/>
  <c r="D81"/>
  <c r="D63"/>
  <c r="D27"/>
  <c r="D80"/>
  <c r="D51"/>
  <c r="D61"/>
  <c r="D68"/>
  <c r="D48"/>
  <c r="D85"/>
  <c r="D42"/>
  <c r="D16"/>
  <c r="D97"/>
  <c r="D17"/>
  <c r="D37"/>
  <c r="D91"/>
  <c r="D52"/>
  <c r="D87"/>
  <c r="D74"/>
  <c r="D72"/>
  <c r="D44"/>
  <c r="D82"/>
  <c r="D84"/>
  <c r="D53"/>
  <c r="D94"/>
  <c r="D78"/>
  <c r="D11"/>
  <c r="D23"/>
  <c r="D33"/>
  <c r="D21"/>
  <c r="D45"/>
  <c r="D96"/>
  <c r="D31"/>
  <c r="D15"/>
  <c r="S8"/>
  <c r="S43"/>
  <c r="N3" i="3"/>
  <c r="J46" i="8"/>
  <c r="K46" s="1"/>
  <c r="K8" i="2"/>
  <c r="J10" i="8"/>
  <c r="K10" s="1"/>
  <c r="K10" i="2"/>
  <c r="J6" i="8"/>
  <c r="K6" s="1"/>
  <c r="K9" i="2"/>
  <c r="Q5" i="6"/>
  <c r="Q13" i="8"/>
  <c r="S13" s="1"/>
  <c r="Q4" i="6"/>
  <c r="P10" i="8"/>
  <c r="S10" s="1"/>
  <c r="Q9" i="6"/>
  <c r="Q8"/>
  <c r="P6" i="8"/>
  <c r="S6" s="1"/>
  <c r="Q7" i="6"/>
  <c r="P46" i="8"/>
  <c r="S46" s="1"/>
  <c r="Q6" i="6"/>
  <c r="N13" i="8"/>
  <c r="N43"/>
  <c r="O43" s="1"/>
  <c r="N4" i="3"/>
  <c r="M10" i="8"/>
  <c r="O10" s="1"/>
  <c r="M6"/>
  <c r="O6" s="1"/>
  <c r="M46"/>
  <c r="O46" s="1"/>
  <c r="M8"/>
  <c r="O8" s="1"/>
  <c r="K5" i="2"/>
  <c r="J43" i="8"/>
  <c r="K43" s="1"/>
  <c r="J8"/>
  <c r="K8" s="1"/>
  <c r="K7" i="2"/>
  <c r="J13" i="8"/>
  <c r="K13" s="1"/>
  <c r="K6" i="2"/>
  <c r="E10" i="8"/>
  <c r="H10" s="1"/>
  <c r="E6"/>
  <c r="H6" s="1"/>
  <c r="E46"/>
  <c r="H46" s="1"/>
  <c r="E8"/>
  <c r="H8" s="1"/>
  <c r="E13"/>
  <c r="H13" s="1"/>
  <c r="E43"/>
  <c r="H43" s="1"/>
  <c r="Q4" i="7"/>
  <c r="Q6"/>
  <c r="Q3"/>
  <c r="O13" i="8" l="1"/>
  <c r="Q5" i="7"/>
  <c r="W10" i="8"/>
  <c r="D10" s="1"/>
  <c r="W46"/>
  <c r="D46" s="1"/>
  <c r="T6"/>
  <c r="W6" s="1"/>
  <c r="D6" s="1"/>
  <c r="U13"/>
  <c r="W13" s="1"/>
  <c r="Q7" i="7"/>
  <c r="Q9"/>
  <c r="D8" i="8"/>
  <c r="D43"/>
  <c r="D13" l="1"/>
  <c r="D4"/>
</calcChain>
</file>

<file path=xl/sharedStrings.xml><?xml version="1.0" encoding="utf-8"?>
<sst xmlns="http://schemas.openxmlformats.org/spreadsheetml/2006/main" count="2100" uniqueCount="327">
  <si>
    <t>Показатель 1.1</t>
  </si>
  <si>
    <t>1.1.1. Объем информации, размещенной на информационных стендах в помещении организации</t>
  </si>
  <si>
    <t>1.1.2. Объем информации, размещенной на официальном сайте организации</t>
  </si>
  <si>
    <t>Показатель 1.2</t>
  </si>
  <si>
    <t>Количество функционирующих дистанционных способов взаимодействия</t>
  </si>
  <si>
    <t>Значение показателя 1.2</t>
  </si>
  <si>
    <t>Значение показателя 1.2 с учетом значимости</t>
  </si>
  <si>
    <t>Показатель 1.3</t>
  </si>
  <si>
    <t>Число получателей услуг, удовлетворенных качеством, полнотой и доступностью информации о деятельности организации, размещенной на стендах организации</t>
  </si>
  <si>
    <t>Число опрошенных получателей услуг, ответивших на соответствующий вопрос анкеты</t>
  </si>
  <si>
    <t>Число получателей услуг, удовлетворенных качеством, полнотой и доступностью информации о деятельности организации, размещенной на сайте организации</t>
  </si>
  <si>
    <t>Значение показателя 1.3</t>
  </si>
  <si>
    <t>Значение показателя 1 .3 с учетом веса</t>
  </si>
  <si>
    <t>2.1.1. Наличие комфортных условий для предоставления услуг</t>
  </si>
  <si>
    <t>Значение показателя 1.1</t>
  </si>
  <si>
    <t xml:space="preserve">Значение показателя 1.1 с учетом значимости </t>
  </si>
  <si>
    <t>Итого по критерию:</t>
  </si>
  <si>
    <t>Количество комфортных условий для предоставления услуг</t>
  </si>
  <si>
    <t>Значение показателя 2.1.1</t>
  </si>
  <si>
    <t>Показатель 2.3 Доля получателей услуг, удовлетворенных комфортностью условий предоставления услуг</t>
  </si>
  <si>
    <t>Значение показателя с учетом значимости</t>
  </si>
  <si>
    <t>Число получателей услуг, удовлетворенных комфортностью предоставления услуг организацией образования</t>
  </si>
  <si>
    <t>Число получателей услуг, опрошенных по данному вопросу</t>
  </si>
  <si>
    <t>Значение показателя 2.3</t>
  </si>
  <si>
    <t>Значение показателя 2.3 с учетом значимости</t>
  </si>
  <si>
    <t>Наличие в образовательных организациях комфортных условий для предоставления услуг</t>
  </si>
  <si>
    <t>Наличие комфортной зоны отдыха (ожидания) оборудованной соответствующей мебелью</t>
  </si>
  <si>
    <t>Наличие и понятность навигации внутри организации</t>
  </si>
  <si>
    <t>Наличие и доступность питьевой воды</t>
  </si>
  <si>
    <t>Наличие и доступность санитарно-гигиенических помещений</t>
  </si>
  <si>
    <t>Санитарное состояние помещений организации</t>
  </si>
  <si>
    <t>Транспортная доступность (доступность общественного транспорта и наличие парковки)</t>
  </si>
  <si>
    <t>Доступность записи на получение услуги (по телефону, с использованием сети «Интернет» на официальном сайте ор</t>
  </si>
  <si>
    <t>Оборудование территории, прилегающей к организации, и ее помещений с учетом доступности для инвалидов:</t>
  </si>
  <si>
    <t>Обеспечение в организации условий доступности, позволяющих инвалидам получать услуги наравне с другими, включая:</t>
  </si>
  <si>
    <t>Наличие специально оборудованных санитарно-гигиенических помещений в организации</t>
  </si>
  <si>
    <t>Наличие сменных кресел-колясок;</t>
  </si>
  <si>
    <t>Наличие адаптированных лифтов, поручней, расширенных дверных проемов;</t>
  </si>
  <si>
    <t>Наличие выделенных стоянок для автотранспортных средств инвалидов;</t>
  </si>
  <si>
    <t>Оборудование входных групп пандусами/подъемными платформами;</t>
  </si>
  <si>
    <t>Дублирование для инвалидов по слуху и зрению звуковой и зрительной информации</t>
  </si>
  <si>
    <t>Дублирование надписей, знаков и иной текстовой и графической информации знаками, выполненными рельефно-точечным шрифтом Брайля</t>
  </si>
  <si>
    <t>Возможность предоставления инвалидам по слуху (слуху и зрению) услуг сурдопереводчика (тифлосурдопереводчика)</t>
  </si>
  <si>
    <t>Наличие альтернативной версии официального сайта организации социальной сферы в сети «Интернет» для инвалидов по зрению</t>
  </si>
  <si>
    <t>Помощь, оказываемая работниками организации, прошедшими необходимое обучение (инструктирование), по сопровождению инвалидов в помещении</t>
  </si>
  <si>
    <t>Наличие возможности предоставления услуги в дистанционном режиме или на дому</t>
  </si>
  <si>
    <t>Показатель 3.1</t>
  </si>
  <si>
    <t>Показатель 3.2</t>
  </si>
  <si>
    <t>Показатель 3.3</t>
  </si>
  <si>
    <t>Количество условий доступности образовательной организации для инвалидов</t>
  </si>
  <si>
    <t>Значение показателя 3.1</t>
  </si>
  <si>
    <t>Значение показателя 3.1 с учетом значимости</t>
  </si>
  <si>
    <t>Количество условий доступности, позволяющих инвалидам получать услуги наравне с другими</t>
  </si>
  <si>
    <t>Значение показателя 3.2</t>
  </si>
  <si>
    <t>Значение показателя 3.2 с учетом значимости</t>
  </si>
  <si>
    <t>Число получателей услуг-инвалидов, удовлетворенных доступностью услуг</t>
  </si>
  <si>
    <t>Число получателей услуг-инвалидов, опрошенных по данному вопросу</t>
  </si>
  <si>
    <t>Значение показателя 3.3</t>
  </si>
  <si>
    <t>Значение показателя 3.3 с учетом значимости</t>
  </si>
  <si>
    <t>Число получателей услуг, удовлетворенных доброжелательностью, вежливостью работников организации социальной сферы, обеспечивающих первичный контакт и информирование получателя услуги</t>
  </si>
  <si>
    <t>Число получателей услуг, удовлетворенных доброжелательностью, вежливостью работников организации социальной сферы, обеспечивающих непосредственное оказание услуги</t>
  </si>
  <si>
    <t>Значение показателя 4.1</t>
  </si>
  <si>
    <t>Значение показателя 4.1 с учетом значимости</t>
  </si>
  <si>
    <t>Показатель 4.2 Доля получателей услуг, удовлетворенных доброжелательностью, вежливостью работников организации социальной сферы, обеспечивающих непосредственное оказание услуги</t>
  </si>
  <si>
    <t>Значение показателя 4.2</t>
  </si>
  <si>
    <t>Значение показателя 4.2 с учетом значимости</t>
  </si>
  <si>
    <t>Показатель 4.1 Доля получателей услуг, удовлетворенных доброжелательностью, вежливостью работников организации социальной сферы</t>
  </si>
  <si>
    <t>Показатель 4.3 Доля получателей услуг, удовлетворенных доброжелательностью, вежливостью работников организации социальной сферы при использовании дистанционных форм взаимодействия</t>
  </si>
  <si>
    <t>Число получателей услуг, удовлетворенных доброжелательностью, вежливостью работников организации социальной сферы при использовании дистанционных форм взаимодействия</t>
  </si>
  <si>
    <t>Значение показателя 4.3</t>
  </si>
  <si>
    <t>Значение показателя 4.3 с учетом значимости</t>
  </si>
  <si>
    <t>Наименование образовательной организации</t>
  </si>
  <si>
    <t>Показатель 5.1 Доля получателей услуг, которые готовы рекомендовать организацию социальной сферы родственникам и знакомым</t>
  </si>
  <si>
    <t>Значение показателя 5.1</t>
  </si>
  <si>
    <t>Показатель 5.2 Доля получателей услуг, удовлетворенных организационными условиями предоставления услуг</t>
  </si>
  <si>
    <t>Число получателей услуг, удовлетворенных организационными условиями предоставления услуг</t>
  </si>
  <si>
    <t>Показатель 5.3 Доля получателей услуг, удовлетворенных в целом условиями оказания услуг в организации</t>
  </si>
  <si>
    <t>Число получателей услуг, удовлетворенных в целом условиями оказания услуг в организации социальной сферы</t>
  </si>
  <si>
    <t>Число получателей услуг, которые готовы рекомендовать организацию родственникам и знакомым</t>
  </si>
  <si>
    <t>Место в рейтинге</t>
  </si>
  <si>
    <t>Муниципальное образование</t>
  </si>
  <si>
    <t>Интегральное значение показателя</t>
  </si>
  <si>
    <t>2 - Показатели, характеризующие комфортность условий предоставления услуг</t>
  </si>
  <si>
    <t>3 - Показатели, характеризующие доступность услуг для инвалидов</t>
  </si>
  <si>
    <t>4 - Показатели, характеризующие доброжелательность, вежливость работников организации</t>
  </si>
  <si>
    <t>5 - Показатели, характеризующие удовлетворенность условиями оказания услуг</t>
  </si>
  <si>
    <t>К1</t>
  </si>
  <si>
    <t>К2</t>
  </si>
  <si>
    <t>К3</t>
  </si>
  <si>
    <t>К4</t>
  </si>
  <si>
    <t>К5</t>
  </si>
  <si>
    <t>1.1</t>
  </si>
  <si>
    <t>1.2</t>
  </si>
  <si>
    <t>1.3</t>
  </si>
  <si>
    <t>1 - Показатели, характеризующие откртость и доступность информации об организации</t>
  </si>
  <si>
    <t>2.1</t>
  </si>
  <si>
    <t>2.3</t>
  </si>
  <si>
    <t>3.1</t>
  </si>
  <si>
    <t>3.2</t>
  </si>
  <si>
    <t>3.3</t>
  </si>
  <si>
    <t>4.1</t>
  </si>
  <si>
    <t>4.2</t>
  </si>
  <si>
    <t>4.3</t>
  </si>
  <si>
    <t>5.1</t>
  </si>
  <si>
    <t>5.2</t>
  </si>
  <si>
    <t>5.3</t>
  </si>
  <si>
    <t>МБУДО «Центр детского творчества» (г. Алейск)</t>
  </si>
  <si>
    <t>МАОУДО «Алтайский районный детско-юношеский центр»</t>
  </si>
  <si>
    <t>МБУДО «Баевский Центр детского творчества и профессионального обучения Алтайского края»</t>
  </si>
  <si>
    <t>КГБУДО «Алтайский краевой дворец творчества детей и молодежи»</t>
  </si>
  <si>
    <t>КГБУДО «Алтайский краевой детский экологический центр»</t>
  </si>
  <si>
    <t>КГБУДО «Алтайский краевой центр детского отдыха, туризма и краеведения «Алтай»</t>
  </si>
  <si>
    <t>КГБУДО  «Детский технопарк Алтайского края «Кванториум.22»</t>
  </si>
  <si>
    <t>МБУДО  «Барнаульский городской детско-юношеский центр»</t>
  </si>
  <si>
    <t>МБУДО  «Барнаульская городская станция юных натуралистов»</t>
  </si>
  <si>
    <t>МБУДО «Барнаульская городская станция юных техников»</t>
  </si>
  <si>
    <t>МБУДО  «Детский оздоровительно-образовательный (профильный) центр Гармония»</t>
  </si>
  <si>
    <t>МБУДО  «Дом художественного творчества детей» (г. Барнаул)</t>
  </si>
  <si>
    <t>МБУДО  «Центр детского творчества №2» г. Барнаула</t>
  </si>
  <si>
    <t>МБУДО «Центр детского творчества» Центрального района г. Барнаула</t>
  </si>
  <si>
    <t>МБУДО  «Центр физкультурно-спортивной направленности «Акцент»</t>
  </si>
  <si>
    <t>МБУДО  Городской психолого-педагогический центр «Потенциал»</t>
  </si>
  <si>
    <t>МБУДО  Детский оздоровительно-образовательный (профильный) центр «Валеологический центр»</t>
  </si>
  <si>
    <t>МБУДО  «Детская школа искусств «Традиция» с. Власиха г. Барнаула</t>
  </si>
  <si>
    <t>МБУДО  Центр внешкольной работы «Военно-спортивный клуб «Борец»</t>
  </si>
  <si>
    <t>МБУДО  «Центр эстетического воспитания «Песнохорки»</t>
  </si>
  <si>
    <t>МБУДО «Центр дополнительного образования детей «Память» Пост №1 г. Барнаула»</t>
  </si>
  <si>
    <t>МБУДО  «Центр детского творчества» Октябрьского района г. Барнаула</t>
  </si>
  <si>
    <t>МБУДО «Центр развития творчества детей и юношества» Ленинского района г. Барнаула</t>
  </si>
  <si>
    <t>МБУДО  «Детско-юношеская спортивная школа» г. Белокурихи</t>
  </si>
  <si>
    <t>МБУДО «Центр эстетического воспитания» г. Белокурихи</t>
  </si>
  <si>
    <t>МБУДО  «Детский эколого-туристический центр» г. Бийска</t>
  </si>
  <si>
    <t>МБУДО  «Дом детского творчества» г. Бийска</t>
  </si>
  <si>
    <t>МБУДО  «Центр внешкольной работы» Бийского района</t>
  </si>
  <si>
    <t>МБУДО  «Благовещенский детско-юношеский центр»</t>
  </si>
  <si>
    <t>МБУДО  «Бурлинский Центр дополнительного образования»</t>
  </si>
  <si>
    <t>МБУДО «Быстроистокская детско-юношеская спортивная школа»</t>
  </si>
  <si>
    <t>МБУДО  «Егорьевская детско-юношеская спортивная школа»</t>
  </si>
  <si>
    <t>МБУДО «Ельцовский центр развития детей-детско-юношеская спортивная школа"</t>
  </si>
  <si>
    <t>МБОУДО «Завьяловский районный центр детского творчества»</t>
  </si>
  <si>
    <t>МБУДО  «Центр детского творчества» г. Заринска</t>
  </si>
  <si>
    <t>Заринский район</t>
  </si>
  <si>
    <t>МБУДО  «Центр детского творчества» Заринского района</t>
  </si>
  <si>
    <t>ЗАТО Сибирский</t>
  </si>
  <si>
    <t>МБУДО  «Детско-юношеский центр «Росток» ЗАТО Сибирский</t>
  </si>
  <si>
    <t>МБУДО  «Дворец творчества детей и молодежи» Змеиногорского район</t>
  </si>
  <si>
    <t>МКОУДО «Зональная районная детско-юношеская спортивная школа»</t>
  </si>
  <si>
    <t>МБУДО «Калманский районный детско-юношеский центр»</t>
  </si>
  <si>
    <t>МБУДО  «Каменский многопрофильный образовательный центр»</t>
  </si>
  <si>
    <t>МКУДО «Дом детского творчества» Красногорского района</t>
  </si>
  <si>
    <t>МБУДО  «Краснощековский районный детско-юношеский центр»</t>
  </si>
  <si>
    <t>МБУДО  «Крутихинский Детско-юношеский центр»</t>
  </si>
  <si>
    <t>МБУДО  «Центр детского творчества» Кулундинского района</t>
  </si>
  <si>
    <t>МБУДО «Дом детского творчества» Курьинского района</t>
  </si>
  <si>
    <t>МБУДО «Центр спорта и творчества Кытмановского района»</t>
  </si>
  <si>
    <t>МБУДО «Дом детского творчества» Локтевского района</t>
  </si>
  <si>
    <t>МБУДО  «Мамонтовский детско-юношеский центр»</t>
  </si>
  <si>
    <t>МКУДО  «Мамонтовская детско-юношеская спортивная школа»</t>
  </si>
  <si>
    <t xml:space="preserve">МКОДО «Михайловский образовательно-оздоровительный центр Им. Ю.А. Гагарина» </t>
  </si>
  <si>
    <t xml:space="preserve">МКУДО «Михайловская детско-юношеская спортивная школа» </t>
  </si>
  <si>
    <t>МКОУДО «Новичихинская детско-юношеская спортивная школа»</t>
  </si>
  <si>
    <t>МБОУДО «Детско-юношеский центр города Новоалтайска»</t>
  </si>
  <si>
    <t>МБУДО  «Павловский детско-юношеский центр»</t>
  </si>
  <si>
    <t>МБОУДО «Панкрушихинский районный Центр творчества»</t>
  </si>
  <si>
    <t>МКУДО «Поспелихинский районный центр детского творчества»</t>
  </si>
  <si>
    <t>МКОУДО «Ребрихинский детско-юношеский центр»</t>
  </si>
  <si>
    <t>МБУДО  «Романовский детско-юношеский центр»</t>
  </si>
  <si>
    <t>МБУДО  «Детско-юношеский центр»  г. Рубцовска</t>
  </si>
  <si>
    <t>МБУДО «Станция туризма и экскурсий» г. Рубцовска</t>
  </si>
  <si>
    <t>МБУДО  «Центр внешкольной работы «Малая Академия» г. Рубцовска</t>
  </si>
  <si>
    <t>МБУДО  «Центр развития творчества» г. Рубцовска</t>
  </si>
  <si>
    <t>МБУДО  «Детско-юношеская спортивная школа» Рубцовского района</t>
  </si>
  <si>
    <t>МБУДО  «Центр творческого развития «Ступени» Рубцовского района</t>
  </si>
  <si>
    <t>МБУДО  «Центр творчества детей и молодежи» г. Славгорода</t>
  </si>
  <si>
    <t>МБУДО  «Смоленский дом детского творчества»</t>
  </si>
  <si>
    <t>МБУДО  «Детско-юношеский центр» Советского района</t>
  </si>
  <si>
    <t>МБУДО  «Солонешенский центр детского творчества»</t>
  </si>
  <si>
    <t>МКОУДО «Детско-юношеский центр» Солтонского района</t>
  </si>
  <si>
    <t>МКУДО  «Тальменская детско-юношеская спортивная школа»</t>
  </si>
  <si>
    <t>МКУДО «Тальменский центр внешкольной работы»</t>
  </si>
  <si>
    <t>МКУДО «Центр творчества, спорта и отдыха» Тогульского района</t>
  </si>
  <si>
    <t>МКУДО «Топчихинская детско-юношеская спортивная школа»</t>
  </si>
  <si>
    <t>МКУДО «Топчихинский детско-юношеский центр»</t>
  </si>
  <si>
    <t>МБОУДО «Центр развития творчества детей и юношества» Третьяковского района</t>
  </si>
  <si>
    <t>МБУДО  «Троицкий детско-юношеский центр»</t>
  </si>
  <si>
    <t>МБУДО  «Тюменцевский районный центр детского творчества»</t>
  </si>
  <si>
    <t>МБУДО  «Центр детского творчества» Усть-Калманского района</t>
  </si>
  <si>
    <t>МКУДО «Дом детского творчества» Усть-Пристанского района</t>
  </si>
  <si>
    <t>МБУДО «Центр детского творчества»  Хабарского района</t>
  </si>
  <si>
    <t>МБУДО «Центр творчества и отдыха» Целинного района</t>
  </si>
  <si>
    <t>МБУДО  «Детско-юношеская спортивная школа» Чарышского района</t>
  </si>
  <si>
    <t>МБУДО  «Центр детского творчества»Чарышского района</t>
  </si>
  <si>
    <t>МБУДО  «Шелаболихинский центр детского творчества»</t>
  </si>
  <si>
    <t>МКУДО «Шелаболихинская детско-юношеская спортивная школа»</t>
  </si>
  <si>
    <t>МБУДО  «Центр научно-технического творчества учащихся» г. Яровое</t>
  </si>
  <si>
    <t>МБУДО  «Центр детского творчества» Чарышского района</t>
  </si>
  <si>
    <t>г. Алейск</t>
  </si>
  <si>
    <t>Алтайский район</t>
  </si>
  <si>
    <t>Баевский район</t>
  </si>
  <si>
    <t>г. Барнаул</t>
  </si>
  <si>
    <t>г. Белокуриха</t>
  </si>
  <si>
    <t>г. Бийск</t>
  </si>
  <si>
    <t>Бийский район</t>
  </si>
  <si>
    <t>Благовещенский район</t>
  </si>
  <si>
    <t>Бурлинский район</t>
  </si>
  <si>
    <t>Быстроистокский район</t>
  </si>
  <si>
    <t>Егорьевский район</t>
  </si>
  <si>
    <t>Ельцовский район</t>
  </si>
  <si>
    <t>Завьяловский район</t>
  </si>
  <si>
    <t>Залесовский район</t>
  </si>
  <si>
    <t>г. Заринск</t>
  </si>
  <si>
    <t>Змеиногорский район</t>
  </si>
  <si>
    <t>Зональный район</t>
  </si>
  <si>
    <t>Калманский район</t>
  </si>
  <si>
    <t>Каменский район</t>
  </si>
  <si>
    <t>Красногорский район</t>
  </si>
  <si>
    <t>Краснощековский район</t>
  </si>
  <si>
    <t>Крутихинский район</t>
  </si>
  <si>
    <t>Кулундинский район</t>
  </si>
  <si>
    <t>Курьинский район</t>
  </si>
  <si>
    <t>Кытмановский район</t>
  </si>
  <si>
    <t>Локтевский район</t>
  </si>
  <si>
    <t>Мамонтовский район</t>
  </si>
  <si>
    <t>Михайловский район</t>
  </si>
  <si>
    <t>Новичихинский район</t>
  </si>
  <si>
    <t>Новоалтайск район</t>
  </si>
  <si>
    <t>Павловский район</t>
  </si>
  <si>
    <t>Панкрушихинский район</t>
  </si>
  <si>
    <t>Первомайский район</t>
  </si>
  <si>
    <t>Поспелихинский район</t>
  </si>
  <si>
    <t>Ребрихинский район</t>
  </si>
  <si>
    <t>Родинский район</t>
  </si>
  <si>
    <t>Романовский район</t>
  </si>
  <si>
    <t>г. Рубцовск</t>
  </si>
  <si>
    <t>Рубцовский район</t>
  </si>
  <si>
    <t>г. Славгород</t>
  </si>
  <si>
    <t>Смоленский район</t>
  </si>
  <si>
    <t>Советский район</t>
  </si>
  <si>
    <t>Солонешенский район</t>
  </si>
  <si>
    <t>Солтонский район</t>
  </si>
  <si>
    <t>Табунский район</t>
  </si>
  <si>
    <t>Тальменский район</t>
  </si>
  <si>
    <t>Тогульский район</t>
  </si>
  <si>
    <t>Топчихинский район</t>
  </si>
  <si>
    <t>Третьяковский район</t>
  </si>
  <si>
    <t>Троицкий район</t>
  </si>
  <si>
    <t>Тюменцевский район</t>
  </si>
  <si>
    <t>Усть-Калманский район</t>
  </si>
  <si>
    <t>Усть-Пристанский район</t>
  </si>
  <si>
    <t>Хабарский район</t>
  </si>
  <si>
    <t>Целинный район</t>
  </si>
  <si>
    <t>Чарышский район</t>
  </si>
  <si>
    <t>Шелаболихинский район</t>
  </si>
  <si>
    <t>г. Яровое</t>
  </si>
  <si>
    <t>КГБУДО «Детский технопарк Алтайского края «Кванториум.22»</t>
  </si>
  <si>
    <t>МБУДО «Барнаульский городской детско-юношеский центр»</t>
  </si>
  <si>
    <t>МБУДО «Барнаульская городская станция юных натуралистов»</t>
  </si>
  <si>
    <t>МБУДО «Детский оздоровительно-образовательный (профильный) центр Гармония»</t>
  </si>
  <si>
    <t>МБУДО «Дом художественного творчества детей» (г. Барнаул)</t>
  </si>
  <si>
    <t>МБУДО «Центр детского творчества №2» г. Барнаула</t>
  </si>
  <si>
    <t>МБУДО «Центр физкультурно-спортивной направленности «Акцент»</t>
  </si>
  <si>
    <t>МБУДО Городской психолого-педагогический центр «Потенциал»</t>
  </si>
  <si>
    <t>МБУДО Детский оздоровительно-образовательный (профильный) центр «Валеологический центр»</t>
  </si>
  <si>
    <t>МБУДО «Детская школа искусств «Традиция» с. Власиха г. Барнаула</t>
  </si>
  <si>
    <t>МБУДО Центр внешкольной работы «Военно-спортивный клуб «Борец»</t>
  </si>
  <si>
    <t>МБУДО «Центр эстетического воспитания «Песнохорки»</t>
  </si>
  <si>
    <t>МБУДО «Центр детского творчества» Октябрьского района г. Барнаула</t>
  </si>
  <si>
    <t>МБУДО «Детско-юношеская спортивная школа» г. Белокурихи</t>
  </si>
  <si>
    <t>МБУДО «Детский эколого-туристический центр» г. Бийска</t>
  </si>
  <si>
    <t>МБУДО «Дом детского творчества» г. Бийска</t>
  </si>
  <si>
    <t>МБУДО «Центр внешкольной работы» Бийского района</t>
  </si>
  <si>
    <t>МБУДО «Благовещенский детско-юношеский центр»</t>
  </si>
  <si>
    <t>МБУДО «Бурлинский Центр дополнительного образования»</t>
  </si>
  <si>
    <t>МБУДО «Егорьевская детско-юношеская спортивная школа»</t>
  </si>
  <si>
    <t>МБУДО «Центр детского творчества» г. Заринска</t>
  </si>
  <si>
    <t>МБУДО «Центр детского творчества» Заринского района</t>
  </si>
  <si>
    <t>МБУДО «Детско-юношеский центр «Росток» ЗАТО Сибирский</t>
  </si>
  <si>
    <t>МБУДО «Каменский многопрофильный образовательный центр»</t>
  </si>
  <si>
    <t>МБУДО «Краснощековский районный детско-юношеский центр»</t>
  </si>
  <si>
    <t>МБУДО «Крутихинский Детско-юношеский центр»</t>
  </si>
  <si>
    <t>МБУДО «Центр детского творчества» Кулундинского района</t>
  </si>
  <si>
    <t>МБУДО «Мамонтовский детско-юношеский центр»</t>
  </si>
  <si>
    <t>МКУДО «Мамонтовская детско-юношеская спортивная школа»</t>
  </si>
  <si>
    <t>МБУДО «Павловский детско-юношеский центр»</t>
  </si>
  <si>
    <t>МБУДО «Романовский детско-юношеский центр»</t>
  </si>
  <si>
    <t>МБУДО «Детско-юношеский центр» г. Рубцовска</t>
  </si>
  <si>
    <t>МБУДО «Центр внешкольной работы «Малая Академия» г. Рубцовска</t>
  </si>
  <si>
    <t>МБУДО «Центр развития творчества» г. Рубцовска</t>
  </si>
  <si>
    <t>МБУДО «Детско-юношеская спортивная школа» Рубцовского района</t>
  </si>
  <si>
    <t>МБУДО «Центр творческого развития «Ступени» Рубцовского района</t>
  </si>
  <si>
    <t>МБУДО «Центр творчества детей и молодежи» г. Славгорода</t>
  </si>
  <si>
    <t>МБУДО «Смоленский дом детского творчества»</t>
  </si>
  <si>
    <t>МБУДО «Детско-юношеский центр» Советского района</t>
  </si>
  <si>
    <t>МБУДО «Солонешенский центр детского творчества»</t>
  </si>
  <si>
    <t>МКУДО «Тальменская детско-юношеская спортивная школа»</t>
  </si>
  <si>
    <t>МБУДО «Троицкий детско-юношеский центр»</t>
  </si>
  <si>
    <t>МБУДО «Тюменцевский районный центр детского творчества»</t>
  </si>
  <si>
    <t>МБУДО «Центр детского творчества» Усть-Калманского района</t>
  </si>
  <si>
    <t>МБУДО «Центр детского творчества» Хабарского района</t>
  </si>
  <si>
    <t>МБУДО «Детско-юношеская спортивная школа» Чарышского района</t>
  </si>
  <si>
    <t>МБУДО «Центр детского творчества»Чарышского района</t>
  </si>
  <si>
    <t>МБУДО «Шелаболихинский центр детского творчества»</t>
  </si>
  <si>
    <t>МБУДО «Центр научно-технического творчества учащихся» г. Яровое</t>
  </si>
  <si>
    <t>Значение показателя 5.1 с учетом значимости</t>
  </si>
  <si>
    <t>Значение показателя 5.2</t>
  </si>
  <si>
    <t>Значение показателя 5.2 с учетом значимости</t>
  </si>
  <si>
    <t>Значение показателя 5.3</t>
  </si>
  <si>
    <t>Значение показателя 5.3 с учетом значимости</t>
  </si>
  <si>
    <t>МБУДО  «Детско-юношеский центр» Индустриального района г. Барнаула</t>
  </si>
  <si>
    <t>МБУДО «Центр детского (юношеского) технического творчества» Ленинского района</t>
  </si>
  <si>
    <t>Среднее по региону</t>
  </si>
  <si>
    <t xml:space="preserve">МБУДО «Центр спорта и творчества» </t>
  </si>
  <si>
    <t>Итого:</t>
  </si>
  <si>
    <t>Обеспечение в организации социальной сферы комфортных условий для предоставления услуг</t>
  </si>
  <si>
    <t>Количество условий</t>
  </si>
  <si>
    <t>Значение показателя  с учетом значимости</t>
  </si>
  <si>
    <t>№ п/п</t>
  </si>
  <si>
    <t>МБУДО «Центр детского (юношеского) технического творчества» Ленинского района г. Барнаула</t>
  </si>
  <si>
    <t>МБУДО  «Центр развития творчества детей и юношества» Индустриального района г. Барнаула</t>
  </si>
  <si>
    <t>МБУДО  «Центр развития творчества детей и молодежи» Железнодорожного района г. Барнаула</t>
  </si>
  <si>
    <t>МБУДО  «Центр творчества детей и молодежи «Созвездие» Первомайского района</t>
  </si>
  <si>
    <t>МБУДОД  «Детско-юношеская спортивная школа» Первомайского района</t>
  </si>
  <si>
    <t>МБУДО  «Детский оздоровительно-образовательный центр Родинского района</t>
  </si>
  <si>
    <t>МБУДО  «Центр дополнительного образования детей» Табунского района</t>
  </si>
  <si>
    <t>МБУДО  «Центр развития творчества детей и молодежи» Железнодорожного района</t>
  </si>
  <si>
    <t>МБУДО  «Дворец творчества детей и молодежи» Змеиногорского района</t>
  </si>
  <si>
    <t>МБУДО «Дворец творчества детей и молодежи» Змеиногорского района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</si>
</sst>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92">
    <xf numFmtId="0" fontId="0" fillId="0" borderId="0" xfId="0"/>
    <xf numFmtId="164" fontId="0" fillId="0" borderId="0" xfId="0" applyNumberFormat="1"/>
    <xf numFmtId="0" fontId="2" fillId="0" borderId="0" xfId="0" applyFont="1"/>
    <xf numFmtId="0" fontId="0" fillId="0" borderId="1" xfId="0" applyBorder="1"/>
    <xf numFmtId="0" fontId="0" fillId="0" borderId="0" xfId="0" applyFill="1"/>
    <xf numFmtId="164" fontId="0" fillId="0" borderId="0" xfId="0" applyNumberFormat="1" applyFill="1"/>
    <xf numFmtId="0" fontId="0" fillId="0" borderId="0" xfId="0" applyNumberFormat="1" applyFill="1"/>
    <xf numFmtId="0" fontId="0" fillId="2" borderId="0" xfId="0" applyFill="1"/>
    <xf numFmtId="49" fontId="3" fillId="0" borderId="1" xfId="0" applyNumberFormat="1" applyFont="1" applyFill="1" applyBorder="1" applyAlignment="1">
      <alignment horizontal="center"/>
    </xf>
    <xf numFmtId="164" fontId="3" fillId="0" borderId="1" xfId="0" applyNumberFormat="1" applyFont="1" applyFill="1" applyBorder="1" applyAlignment="1">
      <alignment horizontal="center"/>
    </xf>
    <xf numFmtId="1" fontId="3" fillId="0" borderId="1" xfId="0" applyNumberFormat="1" applyFont="1" applyFill="1" applyBorder="1" applyAlignment="1">
      <alignment horizontal="center"/>
    </xf>
    <xf numFmtId="0" fontId="3" fillId="0" borderId="1" xfId="0" applyNumberFormat="1" applyFont="1" applyFill="1" applyBorder="1" applyAlignment="1">
      <alignment horizontal="center"/>
    </xf>
    <xf numFmtId="0" fontId="3" fillId="0" borderId="1" xfId="0" applyFont="1" applyFill="1" applyBorder="1"/>
    <xf numFmtId="164" fontId="4" fillId="0" borderId="1" xfId="0" applyNumberFormat="1" applyFont="1" applyFill="1" applyBorder="1"/>
    <xf numFmtId="164" fontId="3" fillId="0" borderId="1" xfId="0" applyNumberFormat="1" applyFont="1" applyFill="1" applyBorder="1"/>
    <xf numFmtId="0" fontId="4" fillId="0" borderId="1" xfId="0" applyFont="1" applyFill="1" applyBorder="1"/>
    <xf numFmtId="164" fontId="5" fillId="0" borderId="1" xfId="0" applyNumberFormat="1" applyFont="1" applyFill="1" applyBorder="1"/>
    <xf numFmtId="49" fontId="6" fillId="0" borderId="1" xfId="0" applyNumberFormat="1" applyFont="1" applyFill="1" applyBorder="1" applyAlignment="1">
      <alignment horizontal="center"/>
    </xf>
    <xf numFmtId="164" fontId="6" fillId="0" borderId="1" xfId="0" applyNumberFormat="1" applyFont="1" applyFill="1" applyBorder="1" applyAlignment="1">
      <alignment horizontal="center"/>
    </xf>
    <xf numFmtId="0" fontId="3" fillId="0" borderId="1" xfId="0" applyFont="1" applyBorder="1"/>
    <xf numFmtId="164" fontId="3" fillId="0" borderId="1" xfId="0" applyNumberFormat="1" applyFont="1" applyBorder="1"/>
    <xf numFmtId="0" fontId="6" fillId="0" borderId="1" xfId="0" applyFont="1" applyFill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64" fontId="6" fillId="0" borderId="1" xfId="0" applyNumberFormat="1" applyFont="1" applyFill="1" applyBorder="1"/>
    <xf numFmtId="164" fontId="4" fillId="0" borderId="1" xfId="0" applyNumberFormat="1" applyFont="1" applyBorder="1"/>
    <xf numFmtId="0" fontId="3" fillId="2" borderId="1" xfId="0" applyFont="1" applyFill="1" applyBorder="1"/>
    <xf numFmtId="164" fontId="4" fillId="2" borderId="1" xfId="0" applyNumberFormat="1" applyFont="1" applyFill="1" applyBorder="1"/>
    <xf numFmtId="164" fontId="3" fillId="2" borderId="1" xfId="0" applyNumberFormat="1" applyFont="1" applyFill="1" applyBorder="1"/>
    <xf numFmtId="0" fontId="3" fillId="0" borderId="1" xfId="0" applyFont="1" applyBorder="1" applyAlignment="1">
      <alignment wrapText="1"/>
    </xf>
    <xf numFmtId="0" fontId="1" fillId="0" borderId="1" xfId="0" applyFont="1" applyBorder="1" applyAlignment="1">
      <alignment horizontal="left" textRotation="90" wrapText="1"/>
    </xf>
    <xf numFmtId="0" fontId="1" fillId="0" borderId="1" xfId="0" applyFont="1" applyBorder="1" applyAlignment="1">
      <alignment horizontal="left" textRotation="90"/>
    </xf>
    <xf numFmtId="2" fontId="1" fillId="0" borderId="1" xfId="0" applyNumberFormat="1" applyFont="1" applyBorder="1" applyAlignment="1">
      <alignment horizontal="left" textRotation="90" wrapText="1"/>
    </xf>
    <xf numFmtId="0" fontId="1" fillId="0" borderId="1" xfId="0" applyFont="1" applyBorder="1" applyAlignment="1">
      <alignment horizontal="center" textRotation="90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/>
    <xf numFmtId="0" fontId="3" fillId="2" borderId="1" xfId="0" applyFont="1" applyFill="1" applyBorder="1" applyAlignment="1"/>
    <xf numFmtId="0" fontId="3" fillId="0" borderId="4" xfId="0" applyFont="1" applyBorder="1"/>
    <xf numFmtId="164" fontId="3" fillId="0" borderId="1" xfId="0" applyNumberFormat="1" applyFont="1" applyBorder="1" applyAlignment="1">
      <alignment horizontal="center"/>
    </xf>
    <xf numFmtId="0" fontId="3" fillId="0" borderId="0" xfId="0" applyFont="1" applyBorder="1"/>
    <xf numFmtId="0" fontId="1" fillId="0" borderId="1" xfId="0" applyFont="1" applyFill="1" applyBorder="1" applyAlignment="1">
      <alignment horizontal="left" textRotation="90" wrapText="1"/>
    </xf>
    <xf numFmtId="0" fontId="1" fillId="0" borderId="1" xfId="0" applyFont="1" applyFill="1" applyBorder="1" applyAlignment="1">
      <alignment horizontal="center" textRotation="90" wrapText="1"/>
    </xf>
    <xf numFmtId="0" fontId="3" fillId="0" borderId="1" xfId="0" applyFont="1" applyBorder="1" applyAlignment="1">
      <alignment textRotation="90" wrapText="1"/>
    </xf>
    <xf numFmtId="0" fontId="3" fillId="0" borderId="1" xfId="0" applyFont="1" applyBorder="1" applyAlignment="1">
      <alignment textRotation="90"/>
    </xf>
    <xf numFmtId="0" fontId="3" fillId="0" borderId="1" xfId="0" applyFont="1" applyFill="1" applyBorder="1" applyAlignment="1"/>
    <xf numFmtId="0" fontId="0" fillId="0" borderId="0" xfId="0" applyFill="1" applyAlignment="1"/>
    <xf numFmtId="164" fontId="3" fillId="0" borderId="1" xfId="0" applyNumberFormat="1" applyFont="1" applyFill="1" applyBorder="1" applyAlignment="1"/>
    <xf numFmtId="164" fontId="4" fillId="0" borderId="1" xfId="0" applyNumberFormat="1" applyFont="1" applyFill="1" applyBorder="1" applyAlignment="1"/>
    <xf numFmtId="164" fontId="0" fillId="0" borderId="0" xfId="0" applyNumberFormat="1" applyFill="1" applyAlignment="1"/>
    <xf numFmtId="0" fontId="3" fillId="0" borderId="1" xfId="0" applyFont="1" applyFill="1" applyBorder="1" applyAlignment="1">
      <alignment horizontal="center"/>
    </xf>
    <xf numFmtId="1" fontId="3" fillId="0" borderId="1" xfId="0" applyNumberFormat="1" applyFont="1" applyBorder="1"/>
    <xf numFmtId="0" fontId="0" fillId="0" borderId="0" xfId="0" applyAlignment="1"/>
    <xf numFmtId="2" fontId="6" fillId="0" borderId="5" xfId="0" applyNumberFormat="1" applyFont="1" applyBorder="1" applyAlignment="1">
      <alignment horizontal="center" textRotation="90" wrapText="1"/>
    </xf>
    <xf numFmtId="2" fontId="6" fillId="0" borderId="6" xfId="0" applyNumberFormat="1" applyFont="1" applyBorder="1" applyAlignment="1">
      <alignment horizontal="center" textRotation="90" wrapText="1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left" textRotation="90" wrapText="1"/>
    </xf>
    <xf numFmtId="0" fontId="1" fillId="0" borderId="4" xfId="0" applyFont="1" applyBorder="1" applyAlignment="1">
      <alignment horizontal="left" textRotation="90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wrapText="1"/>
    </xf>
    <xf numFmtId="0" fontId="6" fillId="0" borderId="2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0" fontId="6" fillId="0" borderId="5" xfId="0" applyFont="1" applyBorder="1" applyAlignment="1">
      <alignment horizontal="center" textRotation="90" wrapText="1"/>
    </xf>
    <xf numFmtId="0" fontId="6" fillId="0" borderId="6" xfId="0" applyFont="1" applyBorder="1" applyAlignment="1">
      <alignment horizontal="center" textRotation="90" wrapText="1"/>
    </xf>
    <xf numFmtId="0" fontId="3" fillId="0" borderId="1" xfId="0" applyFont="1" applyBorder="1" applyAlignment="1">
      <alignment horizontal="center" textRotation="90" wrapText="1"/>
    </xf>
    <xf numFmtId="0" fontId="6" fillId="0" borderId="1" xfId="0" applyFont="1" applyFill="1" applyBorder="1" applyAlignment="1">
      <alignment horizontal="center" textRotation="90" wrapText="1"/>
    </xf>
    <xf numFmtId="0" fontId="6" fillId="0" borderId="1" xfId="0" applyFont="1" applyFill="1" applyBorder="1" applyAlignment="1">
      <alignment horizontal="center" wrapText="1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textRotation="90" wrapText="1"/>
    </xf>
    <xf numFmtId="0" fontId="6" fillId="0" borderId="1" xfId="0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3" fillId="0" borderId="5" xfId="0" applyFont="1" applyFill="1" applyBorder="1" applyAlignment="1">
      <alignment horizontal="right" vertical="center"/>
    </xf>
    <xf numFmtId="0" fontId="3" fillId="0" borderId="6" xfId="0" applyFont="1" applyFill="1" applyBorder="1" applyAlignment="1">
      <alignment horizontal="right" vertical="center"/>
    </xf>
    <xf numFmtId="0" fontId="3" fillId="0" borderId="7" xfId="0" applyFont="1" applyFill="1" applyBorder="1" applyAlignment="1">
      <alignment horizontal="right" vertical="center"/>
    </xf>
    <xf numFmtId="0" fontId="6" fillId="0" borderId="2" xfId="0" applyFont="1" applyFill="1" applyBorder="1" applyAlignment="1">
      <alignment horizontal="right"/>
    </xf>
    <xf numFmtId="0" fontId="6" fillId="0" borderId="3" xfId="0" applyFont="1" applyFill="1" applyBorder="1" applyAlignment="1">
      <alignment horizontal="right"/>
    </xf>
    <xf numFmtId="0" fontId="6" fillId="0" borderId="4" xfId="0" applyFont="1" applyFill="1" applyBorder="1" applyAlignment="1">
      <alignment horizontal="right"/>
    </xf>
    <xf numFmtId="0" fontId="3" fillId="0" borderId="5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0" fontId="3" fillId="0" borderId="5" xfId="0" applyFont="1" applyBorder="1" applyAlignment="1">
      <alignment horizontal="right" vertical="center"/>
    </xf>
    <xf numFmtId="0" fontId="3" fillId="0" borderId="6" xfId="0" applyFont="1" applyBorder="1" applyAlignment="1">
      <alignment horizontal="right" vertical="center"/>
    </xf>
    <xf numFmtId="49" fontId="6" fillId="0" borderId="1" xfId="0" applyNumberFormat="1" applyFont="1" applyFill="1" applyBorder="1" applyAlignment="1">
      <alignment horizontal="center" vertical="top" wrapText="1"/>
    </xf>
    <xf numFmtId="0" fontId="3" fillId="0" borderId="7" xfId="0" applyFont="1" applyBorder="1" applyAlignment="1">
      <alignment horizontal="right" vertical="center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FF"/>
      <color rgb="FFFF99FF"/>
      <color rgb="FFFFCCCC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0"/>
  <dimension ref="A1:S99"/>
  <sheetViews>
    <sheetView topLeftCell="A37" workbookViewId="0">
      <selection activeCell="C46" sqref="C46"/>
    </sheetView>
  </sheetViews>
  <sheetFormatPr defaultRowHeight="15"/>
  <cols>
    <col min="1" max="1" width="10.28515625" customWidth="1"/>
    <col min="2" max="2" width="19.42578125" customWidth="1"/>
    <col min="3" max="3" width="93.85546875" customWidth="1"/>
    <col min="10" max="10" width="11.42578125" customWidth="1"/>
    <col min="13" max="13" width="10.5703125" customWidth="1"/>
  </cols>
  <sheetData>
    <row r="1" spans="1:19">
      <c r="A1" s="58" t="s">
        <v>316</v>
      </c>
      <c r="B1" s="58" t="s">
        <v>80</v>
      </c>
      <c r="C1" s="58" t="s">
        <v>71</v>
      </c>
      <c r="D1" s="55" t="s">
        <v>0</v>
      </c>
      <c r="E1" s="56"/>
      <c r="F1" s="56"/>
      <c r="G1" s="56"/>
      <c r="H1" s="56"/>
      <c r="I1" s="57"/>
      <c r="J1" s="55" t="s">
        <v>3</v>
      </c>
      <c r="K1" s="56"/>
      <c r="L1" s="57"/>
      <c r="M1" s="55" t="s">
        <v>7</v>
      </c>
      <c r="N1" s="56"/>
      <c r="O1" s="56"/>
      <c r="P1" s="56"/>
      <c r="Q1" s="56"/>
      <c r="R1" s="57"/>
      <c r="S1" s="53" t="s">
        <v>16</v>
      </c>
    </row>
    <row r="2" spans="1:19" ht="187.5" customHeight="1">
      <c r="A2" s="58"/>
      <c r="B2" s="58"/>
      <c r="C2" s="58"/>
      <c r="D2" s="59" t="s">
        <v>1</v>
      </c>
      <c r="E2" s="60"/>
      <c r="F2" s="59" t="s">
        <v>2</v>
      </c>
      <c r="G2" s="60"/>
      <c r="H2" s="31" t="s">
        <v>14</v>
      </c>
      <c r="I2" s="31" t="s">
        <v>15</v>
      </c>
      <c r="J2" s="31" t="s">
        <v>4</v>
      </c>
      <c r="K2" s="31" t="s">
        <v>5</v>
      </c>
      <c r="L2" s="31" t="s">
        <v>6</v>
      </c>
      <c r="M2" s="33" t="s">
        <v>8</v>
      </c>
      <c r="N2" s="33" t="s">
        <v>9</v>
      </c>
      <c r="O2" s="33" t="s">
        <v>10</v>
      </c>
      <c r="P2" s="33" t="s">
        <v>9</v>
      </c>
      <c r="Q2" s="33" t="s">
        <v>11</v>
      </c>
      <c r="R2" s="33" t="s">
        <v>12</v>
      </c>
      <c r="S2" s="54"/>
    </row>
    <row r="3" spans="1:19">
      <c r="A3" s="19"/>
      <c r="B3" s="19"/>
      <c r="C3" s="19"/>
      <c r="D3" s="35"/>
      <c r="E3" s="35"/>
      <c r="F3" s="35"/>
      <c r="G3" s="35"/>
      <c r="H3" s="35">
        <v>100</v>
      </c>
      <c r="I3" s="35">
        <v>30</v>
      </c>
      <c r="J3" s="35"/>
      <c r="K3" s="35">
        <v>100</v>
      </c>
      <c r="L3" s="35">
        <v>30</v>
      </c>
      <c r="M3" s="35"/>
      <c r="N3" s="35"/>
      <c r="O3" s="35"/>
      <c r="P3" s="35"/>
      <c r="Q3" s="35">
        <v>100</v>
      </c>
      <c r="R3" s="35">
        <v>40</v>
      </c>
      <c r="S3" s="39">
        <f>I3+L3+R3</f>
        <v>100</v>
      </c>
    </row>
    <row r="4" spans="1:19">
      <c r="A4" s="19">
        <v>1</v>
      </c>
      <c r="B4" s="19" t="s">
        <v>196</v>
      </c>
      <c r="C4" s="36" t="s">
        <v>106</v>
      </c>
      <c r="D4" s="19">
        <v>7</v>
      </c>
      <c r="E4" s="19">
        <v>9</v>
      </c>
      <c r="F4" s="19">
        <v>29.5</v>
      </c>
      <c r="G4" s="19">
        <v>34</v>
      </c>
      <c r="H4" s="20">
        <f>0.5*(D4/E4+F4/G4)*100</f>
        <v>82.27124183006535</v>
      </c>
      <c r="I4" s="20">
        <f>H4*0.3</f>
        <v>24.681372549019603</v>
      </c>
      <c r="J4" s="19">
        <v>6</v>
      </c>
      <c r="K4" s="19">
        <f>IF(J4&lt;=3,J4*30,100)</f>
        <v>100</v>
      </c>
      <c r="L4" s="20">
        <f>K4*0.3</f>
        <v>30</v>
      </c>
      <c r="M4" s="19">
        <v>582</v>
      </c>
      <c r="N4" s="19">
        <v>586</v>
      </c>
      <c r="O4" s="19">
        <v>529</v>
      </c>
      <c r="P4" s="19">
        <v>531</v>
      </c>
      <c r="Q4" s="20">
        <f>0.5*(M4/N4+O4/P4)*100</f>
        <v>99.470379154534868</v>
      </c>
      <c r="R4" s="20">
        <f>Q4*0.4</f>
        <v>39.788151661813949</v>
      </c>
      <c r="S4" s="20">
        <f t="shared" ref="S4:S67" si="0">I4+L4+R4</f>
        <v>94.469524210833555</v>
      </c>
    </row>
    <row r="5" spans="1:19">
      <c r="A5" s="19">
        <v>2</v>
      </c>
      <c r="B5" s="19" t="s">
        <v>197</v>
      </c>
      <c r="C5" s="36" t="s">
        <v>107</v>
      </c>
      <c r="D5" s="19">
        <v>8</v>
      </c>
      <c r="E5" s="19">
        <v>9</v>
      </c>
      <c r="F5" s="19">
        <v>34</v>
      </c>
      <c r="G5" s="19">
        <v>35</v>
      </c>
      <c r="H5" s="26">
        <v>92.5</v>
      </c>
      <c r="I5" s="26">
        <f t="shared" ref="I5:I68" si="1">H5*0.3</f>
        <v>27.75</v>
      </c>
      <c r="J5" s="19">
        <v>4</v>
      </c>
      <c r="K5" s="19">
        <f t="shared" ref="K5:K68" si="2">IF(J5&lt;=3,J5*30,100)</f>
        <v>100</v>
      </c>
      <c r="L5" s="20">
        <f t="shared" ref="L5:L8" si="3">K5*0.3</f>
        <v>30</v>
      </c>
      <c r="M5" s="19">
        <v>498</v>
      </c>
      <c r="N5" s="19">
        <v>499</v>
      </c>
      <c r="O5" s="19">
        <v>435</v>
      </c>
      <c r="P5" s="19">
        <v>439</v>
      </c>
      <c r="Q5" s="20">
        <f t="shared" ref="Q5:Q68" si="4">0.5*(M5/N5+O5/P5)*100</f>
        <v>99.444218733594752</v>
      </c>
      <c r="R5" s="20">
        <f t="shared" ref="R5:R68" si="5">Q5*0.4</f>
        <v>39.777687493437902</v>
      </c>
      <c r="S5" s="26">
        <f t="shared" si="0"/>
        <v>97.527687493437895</v>
      </c>
    </row>
    <row r="6" spans="1:19">
      <c r="A6" s="19">
        <v>3</v>
      </c>
      <c r="B6" s="19" t="s">
        <v>198</v>
      </c>
      <c r="C6" s="36" t="s">
        <v>108</v>
      </c>
      <c r="D6" s="19">
        <v>9</v>
      </c>
      <c r="E6" s="19">
        <v>9</v>
      </c>
      <c r="F6" s="19">
        <v>32.5</v>
      </c>
      <c r="G6" s="19">
        <v>34</v>
      </c>
      <c r="H6" s="26">
        <v>97</v>
      </c>
      <c r="I6" s="26">
        <f t="shared" si="1"/>
        <v>29.099999999999998</v>
      </c>
      <c r="J6" s="19">
        <v>4</v>
      </c>
      <c r="K6" s="19">
        <f t="shared" si="2"/>
        <v>100</v>
      </c>
      <c r="L6" s="20">
        <f t="shared" si="3"/>
        <v>30</v>
      </c>
      <c r="M6" s="19">
        <v>145</v>
      </c>
      <c r="N6" s="19">
        <v>145</v>
      </c>
      <c r="O6" s="19">
        <v>143</v>
      </c>
      <c r="P6" s="19">
        <v>143</v>
      </c>
      <c r="Q6" s="20">
        <f t="shared" si="4"/>
        <v>100</v>
      </c>
      <c r="R6" s="20">
        <f t="shared" si="5"/>
        <v>40</v>
      </c>
      <c r="S6" s="26">
        <f t="shared" si="0"/>
        <v>99.1</v>
      </c>
    </row>
    <row r="7" spans="1:19">
      <c r="A7" s="19">
        <v>4</v>
      </c>
      <c r="B7" s="19" t="s">
        <v>199</v>
      </c>
      <c r="C7" s="36" t="s">
        <v>109</v>
      </c>
      <c r="D7" s="19">
        <v>8</v>
      </c>
      <c r="E7" s="19">
        <v>9</v>
      </c>
      <c r="F7" s="19">
        <v>33</v>
      </c>
      <c r="G7" s="19">
        <v>36</v>
      </c>
      <c r="H7" s="26">
        <v>90</v>
      </c>
      <c r="I7" s="26">
        <f t="shared" si="1"/>
        <v>27</v>
      </c>
      <c r="J7" s="19">
        <v>3</v>
      </c>
      <c r="K7" s="19">
        <f t="shared" si="2"/>
        <v>90</v>
      </c>
      <c r="L7" s="20">
        <f t="shared" si="3"/>
        <v>27</v>
      </c>
      <c r="M7" s="19">
        <v>417</v>
      </c>
      <c r="N7" s="19">
        <v>430</v>
      </c>
      <c r="O7" s="19">
        <v>355</v>
      </c>
      <c r="P7" s="19">
        <v>362</v>
      </c>
      <c r="Q7" s="26">
        <v>97.1</v>
      </c>
      <c r="R7" s="26">
        <f t="shared" si="5"/>
        <v>38.840000000000003</v>
      </c>
      <c r="S7" s="26">
        <f t="shared" si="0"/>
        <v>92.84</v>
      </c>
    </row>
    <row r="8" spans="1:19">
      <c r="A8" s="19">
        <v>5</v>
      </c>
      <c r="B8" s="19" t="s">
        <v>199</v>
      </c>
      <c r="C8" s="36" t="s">
        <v>110</v>
      </c>
      <c r="D8" s="19">
        <v>9</v>
      </c>
      <c r="E8" s="19">
        <v>9</v>
      </c>
      <c r="F8" s="19">
        <v>35</v>
      </c>
      <c r="G8" s="19">
        <v>36</v>
      </c>
      <c r="H8" s="26">
        <v>99.2</v>
      </c>
      <c r="I8" s="26">
        <f t="shared" si="1"/>
        <v>29.759999999999998</v>
      </c>
      <c r="J8" s="19">
        <v>5</v>
      </c>
      <c r="K8" s="19">
        <f t="shared" si="2"/>
        <v>100</v>
      </c>
      <c r="L8" s="20">
        <f t="shared" si="3"/>
        <v>30</v>
      </c>
      <c r="M8" s="19">
        <v>488</v>
      </c>
      <c r="N8" s="19">
        <v>490</v>
      </c>
      <c r="O8" s="19">
        <v>521</v>
      </c>
      <c r="P8" s="19">
        <v>521</v>
      </c>
      <c r="Q8" s="20">
        <f t="shared" si="4"/>
        <v>99.795918367346943</v>
      </c>
      <c r="R8" s="20">
        <f t="shared" si="5"/>
        <v>39.91836734693878</v>
      </c>
      <c r="S8" s="26">
        <f t="shared" si="0"/>
        <v>99.678367346938785</v>
      </c>
    </row>
    <row r="9" spans="1:19">
      <c r="A9" s="19">
        <v>6</v>
      </c>
      <c r="B9" s="19" t="s">
        <v>199</v>
      </c>
      <c r="C9" s="36" t="s">
        <v>111</v>
      </c>
      <c r="D9" s="19">
        <v>8.5</v>
      </c>
      <c r="E9" s="19">
        <v>9</v>
      </c>
      <c r="F9" s="19">
        <v>34</v>
      </c>
      <c r="G9" s="19">
        <v>36</v>
      </c>
      <c r="H9" s="26">
        <v>97</v>
      </c>
      <c r="I9" s="26">
        <f t="shared" si="1"/>
        <v>29.099999999999998</v>
      </c>
      <c r="J9" s="19">
        <v>6</v>
      </c>
      <c r="K9" s="19">
        <f t="shared" si="2"/>
        <v>100</v>
      </c>
      <c r="L9" s="20">
        <f>K9*0.3</f>
        <v>30</v>
      </c>
      <c r="M9" s="19">
        <v>240</v>
      </c>
      <c r="N9" s="19">
        <v>241</v>
      </c>
      <c r="O9" s="19">
        <v>241</v>
      </c>
      <c r="P9" s="19">
        <v>252</v>
      </c>
      <c r="Q9" s="26">
        <v>97.9</v>
      </c>
      <c r="R9" s="26">
        <f t="shared" si="5"/>
        <v>39.160000000000004</v>
      </c>
      <c r="S9" s="26">
        <f t="shared" si="0"/>
        <v>98.259999999999991</v>
      </c>
    </row>
    <row r="10" spans="1:19">
      <c r="A10" s="19">
        <v>7</v>
      </c>
      <c r="B10" s="19" t="s">
        <v>199</v>
      </c>
      <c r="C10" s="36" t="s">
        <v>112</v>
      </c>
      <c r="D10" s="19">
        <v>11</v>
      </c>
      <c r="E10" s="19">
        <v>11</v>
      </c>
      <c r="F10" s="19">
        <v>38</v>
      </c>
      <c r="G10" s="19">
        <v>38</v>
      </c>
      <c r="H10" s="20">
        <f t="shared" ref="H10:H67" si="6">0.5*(D10/E10+F10/G10)*100</f>
        <v>100</v>
      </c>
      <c r="I10" s="20">
        <f t="shared" si="1"/>
        <v>30</v>
      </c>
      <c r="J10" s="19">
        <v>4</v>
      </c>
      <c r="K10" s="19">
        <f t="shared" si="2"/>
        <v>100</v>
      </c>
      <c r="L10" s="20">
        <f t="shared" ref="L10:L73" si="7">K10*0.3</f>
        <v>30</v>
      </c>
      <c r="M10" s="19">
        <v>701</v>
      </c>
      <c r="N10" s="19">
        <v>701</v>
      </c>
      <c r="O10" s="19">
        <v>723</v>
      </c>
      <c r="P10" s="19">
        <v>723</v>
      </c>
      <c r="Q10" s="20">
        <f t="shared" si="4"/>
        <v>100</v>
      </c>
      <c r="R10" s="20">
        <f t="shared" si="5"/>
        <v>40</v>
      </c>
      <c r="S10" s="20">
        <f t="shared" si="0"/>
        <v>100</v>
      </c>
    </row>
    <row r="11" spans="1:19">
      <c r="A11" s="19">
        <v>8</v>
      </c>
      <c r="B11" s="19" t="s">
        <v>199</v>
      </c>
      <c r="C11" s="36" t="s">
        <v>113</v>
      </c>
      <c r="D11" s="19">
        <v>10</v>
      </c>
      <c r="E11" s="19">
        <v>11</v>
      </c>
      <c r="F11" s="19">
        <v>35</v>
      </c>
      <c r="G11" s="19">
        <v>36</v>
      </c>
      <c r="H11" s="20">
        <f t="shared" si="6"/>
        <v>94.065656565656568</v>
      </c>
      <c r="I11" s="20">
        <f t="shared" si="1"/>
        <v>28.219696969696969</v>
      </c>
      <c r="J11" s="19">
        <v>5</v>
      </c>
      <c r="K11" s="19">
        <f t="shared" si="2"/>
        <v>100</v>
      </c>
      <c r="L11" s="20">
        <f t="shared" si="7"/>
        <v>30</v>
      </c>
      <c r="M11" s="19">
        <v>610</v>
      </c>
      <c r="N11" s="19">
        <v>615</v>
      </c>
      <c r="O11" s="19">
        <v>568</v>
      </c>
      <c r="P11" s="19">
        <v>575</v>
      </c>
      <c r="Q11" s="20">
        <f t="shared" si="4"/>
        <v>98.984800282785429</v>
      </c>
      <c r="R11" s="20">
        <f t="shared" si="5"/>
        <v>39.593920113114173</v>
      </c>
      <c r="S11" s="20">
        <f t="shared" si="0"/>
        <v>97.813617082811135</v>
      </c>
    </row>
    <row r="12" spans="1:19">
      <c r="A12" s="19">
        <v>9</v>
      </c>
      <c r="B12" s="19" t="s">
        <v>199</v>
      </c>
      <c r="C12" s="36" t="s">
        <v>114</v>
      </c>
      <c r="D12" s="19">
        <v>10</v>
      </c>
      <c r="E12" s="19">
        <v>11</v>
      </c>
      <c r="F12" s="19">
        <v>35</v>
      </c>
      <c r="G12" s="19">
        <v>37</v>
      </c>
      <c r="H12" s="26">
        <v>93.1</v>
      </c>
      <c r="I12" s="26">
        <f t="shared" si="1"/>
        <v>27.929999999999996</v>
      </c>
      <c r="J12" s="19">
        <v>4</v>
      </c>
      <c r="K12" s="19">
        <f t="shared" si="2"/>
        <v>100</v>
      </c>
      <c r="L12" s="20">
        <f t="shared" si="7"/>
        <v>30</v>
      </c>
      <c r="M12" s="19">
        <v>172</v>
      </c>
      <c r="N12" s="19">
        <v>176</v>
      </c>
      <c r="O12" s="19">
        <v>152</v>
      </c>
      <c r="P12" s="19">
        <v>155</v>
      </c>
      <c r="Q12" s="20">
        <f t="shared" si="4"/>
        <v>97.895894428152502</v>
      </c>
      <c r="R12" s="20">
        <f t="shared" si="5"/>
        <v>39.158357771261002</v>
      </c>
      <c r="S12" s="26">
        <f t="shared" si="0"/>
        <v>97.088357771261002</v>
      </c>
    </row>
    <row r="13" spans="1:19">
      <c r="A13" s="19">
        <v>10</v>
      </c>
      <c r="B13" s="19" t="s">
        <v>199</v>
      </c>
      <c r="C13" s="36" t="s">
        <v>115</v>
      </c>
      <c r="D13" s="19">
        <v>7.5</v>
      </c>
      <c r="E13" s="19">
        <v>9</v>
      </c>
      <c r="F13" s="19">
        <v>35.5</v>
      </c>
      <c r="G13" s="19">
        <v>36</v>
      </c>
      <c r="H13" s="26">
        <v>93.2</v>
      </c>
      <c r="I13" s="26">
        <f t="shared" si="1"/>
        <v>27.96</v>
      </c>
      <c r="J13" s="19">
        <v>6</v>
      </c>
      <c r="K13" s="19">
        <f t="shared" si="2"/>
        <v>100</v>
      </c>
      <c r="L13" s="20">
        <f t="shared" si="7"/>
        <v>30</v>
      </c>
      <c r="M13" s="19">
        <v>548</v>
      </c>
      <c r="N13" s="19">
        <v>548</v>
      </c>
      <c r="O13" s="19">
        <v>497</v>
      </c>
      <c r="P13" s="19">
        <v>501</v>
      </c>
      <c r="Q13" s="26">
        <v>99.8</v>
      </c>
      <c r="R13" s="26">
        <f t="shared" si="5"/>
        <v>39.92</v>
      </c>
      <c r="S13" s="26">
        <f t="shared" si="0"/>
        <v>97.88</v>
      </c>
    </row>
    <row r="14" spans="1:19">
      <c r="A14" s="19">
        <v>11</v>
      </c>
      <c r="B14" s="19" t="s">
        <v>199</v>
      </c>
      <c r="C14" s="36" t="s">
        <v>116</v>
      </c>
      <c r="D14" s="19">
        <v>7.5</v>
      </c>
      <c r="E14" s="19">
        <v>9</v>
      </c>
      <c r="F14" s="19">
        <v>32</v>
      </c>
      <c r="G14" s="19">
        <v>33</v>
      </c>
      <c r="H14" s="26">
        <v>93</v>
      </c>
      <c r="I14" s="26">
        <f t="shared" si="1"/>
        <v>27.9</v>
      </c>
      <c r="J14" s="19">
        <v>3</v>
      </c>
      <c r="K14" s="19">
        <f t="shared" si="2"/>
        <v>90</v>
      </c>
      <c r="L14" s="20">
        <f t="shared" si="7"/>
        <v>27</v>
      </c>
      <c r="M14" s="19">
        <v>54</v>
      </c>
      <c r="N14" s="19">
        <v>54</v>
      </c>
      <c r="O14" s="19">
        <v>51</v>
      </c>
      <c r="P14" s="19">
        <v>51</v>
      </c>
      <c r="Q14" s="20">
        <f t="shared" si="4"/>
        <v>100</v>
      </c>
      <c r="R14" s="20">
        <f t="shared" si="5"/>
        <v>40</v>
      </c>
      <c r="S14" s="26">
        <f t="shared" si="0"/>
        <v>94.9</v>
      </c>
    </row>
    <row r="15" spans="1:19">
      <c r="A15" s="19">
        <v>12</v>
      </c>
      <c r="B15" s="19" t="s">
        <v>199</v>
      </c>
      <c r="C15" s="36" t="s">
        <v>117</v>
      </c>
      <c r="D15" s="19">
        <v>11</v>
      </c>
      <c r="E15" s="19">
        <v>11</v>
      </c>
      <c r="F15" s="19">
        <v>36</v>
      </c>
      <c r="G15" s="19">
        <v>38</v>
      </c>
      <c r="H15" s="26">
        <v>97</v>
      </c>
      <c r="I15" s="26">
        <f t="shared" si="1"/>
        <v>29.099999999999998</v>
      </c>
      <c r="J15" s="19">
        <v>4</v>
      </c>
      <c r="K15" s="19">
        <f t="shared" si="2"/>
        <v>100</v>
      </c>
      <c r="L15" s="20">
        <f t="shared" si="7"/>
        <v>30</v>
      </c>
      <c r="M15" s="19">
        <v>542</v>
      </c>
      <c r="N15" s="19">
        <v>547</v>
      </c>
      <c r="O15" s="19">
        <v>531</v>
      </c>
      <c r="P15" s="19">
        <v>536</v>
      </c>
      <c r="Q15" s="20">
        <f t="shared" si="4"/>
        <v>99.07654369832737</v>
      </c>
      <c r="R15" s="20">
        <f t="shared" si="5"/>
        <v>39.630617479330951</v>
      </c>
      <c r="S15" s="26">
        <f t="shared" si="0"/>
        <v>98.730617479330945</v>
      </c>
    </row>
    <row r="16" spans="1:19">
      <c r="A16" s="19">
        <v>13</v>
      </c>
      <c r="B16" s="19" t="s">
        <v>199</v>
      </c>
      <c r="C16" s="36" t="s">
        <v>308</v>
      </c>
      <c r="D16" s="19">
        <v>10</v>
      </c>
      <c r="E16" s="19">
        <v>11</v>
      </c>
      <c r="F16" s="19">
        <v>35.5</v>
      </c>
      <c r="G16" s="19">
        <v>37</v>
      </c>
      <c r="H16" s="26">
        <v>93.1</v>
      </c>
      <c r="I16" s="26">
        <f t="shared" si="1"/>
        <v>27.929999999999996</v>
      </c>
      <c r="J16" s="19">
        <v>5</v>
      </c>
      <c r="K16" s="19">
        <f t="shared" si="2"/>
        <v>100</v>
      </c>
      <c r="L16" s="20">
        <f t="shared" si="7"/>
        <v>30</v>
      </c>
      <c r="M16" s="19">
        <v>667</v>
      </c>
      <c r="N16" s="19">
        <v>670</v>
      </c>
      <c r="O16" s="19">
        <v>403</v>
      </c>
      <c r="P16" s="19">
        <v>410</v>
      </c>
      <c r="Q16" s="20">
        <f t="shared" si="4"/>
        <v>98.922460866399703</v>
      </c>
      <c r="R16" s="20">
        <f t="shared" si="5"/>
        <v>39.568984346559887</v>
      </c>
      <c r="S16" s="26">
        <f t="shared" si="0"/>
        <v>97.49898434655988</v>
      </c>
    </row>
    <row r="17" spans="1:19">
      <c r="A17" s="19">
        <v>14</v>
      </c>
      <c r="B17" s="19" t="s">
        <v>199</v>
      </c>
      <c r="C17" s="36" t="s">
        <v>317</v>
      </c>
      <c r="D17" s="19">
        <v>9</v>
      </c>
      <c r="E17" s="19">
        <v>9</v>
      </c>
      <c r="F17" s="19">
        <v>5</v>
      </c>
      <c r="G17" s="19">
        <v>32</v>
      </c>
      <c r="H17" s="26">
        <v>58</v>
      </c>
      <c r="I17" s="26">
        <f t="shared" si="1"/>
        <v>17.399999999999999</v>
      </c>
      <c r="J17" s="19">
        <v>3</v>
      </c>
      <c r="K17" s="19">
        <f t="shared" si="2"/>
        <v>90</v>
      </c>
      <c r="L17" s="20">
        <f t="shared" si="7"/>
        <v>27</v>
      </c>
      <c r="M17" s="19">
        <v>97</v>
      </c>
      <c r="N17" s="19">
        <v>97</v>
      </c>
      <c r="O17" s="19">
        <v>88</v>
      </c>
      <c r="P17" s="19">
        <v>90</v>
      </c>
      <c r="Q17" s="20">
        <f t="shared" si="4"/>
        <v>98.888888888888886</v>
      </c>
      <c r="R17" s="20">
        <f t="shared" si="5"/>
        <v>39.555555555555557</v>
      </c>
      <c r="S17" s="26">
        <f t="shared" si="0"/>
        <v>83.955555555555549</v>
      </c>
    </row>
    <row r="18" spans="1:19">
      <c r="A18" s="19">
        <v>15</v>
      </c>
      <c r="B18" s="19" t="s">
        <v>199</v>
      </c>
      <c r="C18" s="36" t="s">
        <v>118</v>
      </c>
      <c r="D18" s="19">
        <v>9</v>
      </c>
      <c r="E18" s="19">
        <v>9</v>
      </c>
      <c r="F18" s="19">
        <v>34</v>
      </c>
      <c r="G18" s="19">
        <v>35</v>
      </c>
      <c r="H18" s="26">
        <v>98.4</v>
      </c>
      <c r="I18" s="26">
        <f t="shared" si="1"/>
        <v>29.52</v>
      </c>
      <c r="J18" s="19">
        <v>4</v>
      </c>
      <c r="K18" s="19">
        <f t="shared" si="2"/>
        <v>100</v>
      </c>
      <c r="L18" s="20">
        <f t="shared" si="7"/>
        <v>30</v>
      </c>
      <c r="M18" s="19">
        <v>442</v>
      </c>
      <c r="N18" s="19">
        <v>448</v>
      </c>
      <c r="O18" s="19">
        <v>358</v>
      </c>
      <c r="P18" s="19">
        <v>364</v>
      </c>
      <c r="Q18" s="20">
        <f t="shared" si="4"/>
        <v>98.506181318681314</v>
      </c>
      <c r="R18" s="20">
        <f t="shared" si="5"/>
        <v>39.402472527472526</v>
      </c>
      <c r="S18" s="26">
        <f t="shared" si="0"/>
        <v>98.922472527472522</v>
      </c>
    </row>
    <row r="19" spans="1:19">
      <c r="A19" s="19">
        <v>16</v>
      </c>
      <c r="B19" s="19" t="s">
        <v>199</v>
      </c>
      <c r="C19" s="36" t="s">
        <v>119</v>
      </c>
      <c r="D19" s="19">
        <v>11</v>
      </c>
      <c r="E19" s="19">
        <v>11</v>
      </c>
      <c r="F19" s="19">
        <v>30.5</v>
      </c>
      <c r="G19" s="19">
        <v>37</v>
      </c>
      <c r="H19" s="26">
        <v>90.4</v>
      </c>
      <c r="I19" s="26">
        <f t="shared" si="1"/>
        <v>27.12</v>
      </c>
      <c r="J19" s="19">
        <v>3</v>
      </c>
      <c r="K19" s="19">
        <f t="shared" si="2"/>
        <v>90</v>
      </c>
      <c r="L19" s="20">
        <f t="shared" si="7"/>
        <v>27</v>
      </c>
      <c r="M19" s="19">
        <v>195</v>
      </c>
      <c r="N19" s="19">
        <v>198</v>
      </c>
      <c r="O19" s="19">
        <v>174</v>
      </c>
      <c r="P19" s="19">
        <v>176</v>
      </c>
      <c r="Q19" s="20">
        <f t="shared" si="4"/>
        <v>98.674242424242436</v>
      </c>
      <c r="R19" s="20">
        <f t="shared" si="5"/>
        <v>39.469696969696976</v>
      </c>
      <c r="S19" s="26">
        <f t="shared" si="0"/>
        <v>93.589696969696973</v>
      </c>
    </row>
    <row r="20" spans="1:19">
      <c r="A20" s="19">
        <v>17</v>
      </c>
      <c r="B20" s="19" t="s">
        <v>199</v>
      </c>
      <c r="C20" s="36" t="s">
        <v>318</v>
      </c>
      <c r="D20" s="19">
        <v>10</v>
      </c>
      <c r="E20" s="19">
        <v>11</v>
      </c>
      <c r="F20" s="19">
        <v>32</v>
      </c>
      <c r="G20" s="19">
        <v>38</v>
      </c>
      <c r="H20" s="26">
        <v>88.4</v>
      </c>
      <c r="I20" s="26">
        <f t="shared" si="1"/>
        <v>26.52</v>
      </c>
      <c r="J20" s="19">
        <v>4</v>
      </c>
      <c r="K20" s="19">
        <f t="shared" si="2"/>
        <v>100</v>
      </c>
      <c r="L20" s="20">
        <f t="shared" si="7"/>
        <v>30</v>
      </c>
      <c r="M20" s="19">
        <v>578</v>
      </c>
      <c r="N20" s="19">
        <v>581</v>
      </c>
      <c r="O20" s="19">
        <v>510</v>
      </c>
      <c r="P20" s="19">
        <v>511</v>
      </c>
      <c r="Q20" s="20">
        <f t="shared" si="4"/>
        <v>99.643977082498282</v>
      </c>
      <c r="R20" s="20">
        <f t="shared" si="5"/>
        <v>39.857590832999314</v>
      </c>
      <c r="S20" s="26">
        <f t="shared" si="0"/>
        <v>96.377590832999317</v>
      </c>
    </row>
    <row r="21" spans="1:19">
      <c r="A21" s="19">
        <v>18</v>
      </c>
      <c r="B21" s="19" t="s">
        <v>199</v>
      </c>
      <c r="C21" s="36" t="s">
        <v>319</v>
      </c>
      <c r="D21" s="19">
        <v>10</v>
      </c>
      <c r="E21" s="19">
        <v>11</v>
      </c>
      <c r="F21" s="19">
        <v>30.5</v>
      </c>
      <c r="G21" s="19">
        <v>36</v>
      </c>
      <c r="H21" s="26">
        <v>87.5</v>
      </c>
      <c r="I21" s="26">
        <f t="shared" si="1"/>
        <v>26.25</v>
      </c>
      <c r="J21" s="19">
        <v>4</v>
      </c>
      <c r="K21" s="19">
        <f t="shared" si="2"/>
        <v>100</v>
      </c>
      <c r="L21" s="20">
        <f t="shared" si="7"/>
        <v>30</v>
      </c>
      <c r="M21" s="19">
        <v>535</v>
      </c>
      <c r="N21" s="19">
        <v>542</v>
      </c>
      <c r="O21" s="19">
        <v>459</v>
      </c>
      <c r="P21" s="19">
        <v>469</v>
      </c>
      <c r="Q21" s="26">
        <v>98.3</v>
      </c>
      <c r="R21" s="26">
        <f t="shared" si="5"/>
        <v>39.32</v>
      </c>
      <c r="S21" s="26">
        <f t="shared" si="0"/>
        <v>95.57</v>
      </c>
    </row>
    <row r="22" spans="1:19">
      <c r="A22" s="19">
        <v>19</v>
      </c>
      <c r="B22" s="19" t="s">
        <v>199</v>
      </c>
      <c r="C22" s="36" t="s">
        <v>120</v>
      </c>
      <c r="D22" s="19">
        <v>9.5</v>
      </c>
      <c r="E22" s="19">
        <v>11</v>
      </c>
      <c r="F22" s="19">
        <v>31</v>
      </c>
      <c r="G22" s="19">
        <v>37</v>
      </c>
      <c r="H22" s="26">
        <v>86.5</v>
      </c>
      <c r="I22" s="26">
        <f t="shared" si="1"/>
        <v>25.95</v>
      </c>
      <c r="J22" s="19">
        <v>3</v>
      </c>
      <c r="K22" s="19">
        <f t="shared" si="2"/>
        <v>90</v>
      </c>
      <c r="L22" s="20">
        <f t="shared" si="7"/>
        <v>27</v>
      </c>
      <c r="M22" s="19">
        <v>108</v>
      </c>
      <c r="N22" s="19">
        <v>108</v>
      </c>
      <c r="O22" s="19">
        <v>70</v>
      </c>
      <c r="P22" s="19">
        <v>71</v>
      </c>
      <c r="Q22" s="20">
        <f t="shared" si="4"/>
        <v>99.295774647887328</v>
      </c>
      <c r="R22" s="20">
        <f t="shared" si="5"/>
        <v>39.718309859154935</v>
      </c>
      <c r="S22" s="26">
        <f t="shared" si="0"/>
        <v>92.668309859154931</v>
      </c>
    </row>
    <row r="23" spans="1:19">
      <c r="A23" s="19">
        <v>20</v>
      </c>
      <c r="B23" s="19" t="s">
        <v>199</v>
      </c>
      <c r="C23" s="36" t="s">
        <v>121</v>
      </c>
      <c r="D23" s="19">
        <v>11</v>
      </c>
      <c r="E23" s="19">
        <v>11</v>
      </c>
      <c r="F23" s="19">
        <v>37</v>
      </c>
      <c r="G23" s="19">
        <v>37</v>
      </c>
      <c r="H23" s="20">
        <f t="shared" si="6"/>
        <v>100</v>
      </c>
      <c r="I23" s="20">
        <f t="shared" si="1"/>
        <v>30</v>
      </c>
      <c r="J23" s="19">
        <v>2</v>
      </c>
      <c r="K23" s="19">
        <f t="shared" si="2"/>
        <v>60</v>
      </c>
      <c r="L23" s="20">
        <f t="shared" si="7"/>
        <v>18</v>
      </c>
      <c r="M23" s="19">
        <v>655</v>
      </c>
      <c r="N23" s="19">
        <v>655</v>
      </c>
      <c r="O23" s="19">
        <v>631</v>
      </c>
      <c r="P23" s="19">
        <v>636</v>
      </c>
      <c r="Q23" s="26">
        <v>99.9</v>
      </c>
      <c r="R23" s="26">
        <f t="shared" si="5"/>
        <v>39.960000000000008</v>
      </c>
      <c r="S23" s="26">
        <f t="shared" si="0"/>
        <v>87.960000000000008</v>
      </c>
    </row>
    <row r="24" spans="1:19">
      <c r="A24" s="19">
        <v>21</v>
      </c>
      <c r="B24" s="19" t="s">
        <v>199</v>
      </c>
      <c r="C24" s="36" t="s">
        <v>122</v>
      </c>
      <c r="D24" s="19">
        <v>11</v>
      </c>
      <c r="E24" s="19">
        <v>11</v>
      </c>
      <c r="F24" s="19">
        <v>35</v>
      </c>
      <c r="G24" s="19">
        <v>37</v>
      </c>
      <c r="H24" s="26">
        <v>97</v>
      </c>
      <c r="I24" s="26">
        <f t="shared" si="1"/>
        <v>29.099999999999998</v>
      </c>
      <c r="J24" s="19">
        <v>4</v>
      </c>
      <c r="K24" s="19">
        <f t="shared" si="2"/>
        <v>100</v>
      </c>
      <c r="L24" s="20">
        <f t="shared" si="7"/>
        <v>30</v>
      </c>
      <c r="M24" s="19">
        <v>628</v>
      </c>
      <c r="N24" s="19">
        <v>628</v>
      </c>
      <c r="O24" s="19">
        <v>583</v>
      </c>
      <c r="P24" s="19">
        <v>583</v>
      </c>
      <c r="Q24" s="20">
        <f t="shared" si="4"/>
        <v>100</v>
      </c>
      <c r="R24" s="20">
        <f t="shared" si="5"/>
        <v>40</v>
      </c>
      <c r="S24" s="26">
        <f t="shared" si="0"/>
        <v>99.1</v>
      </c>
    </row>
    <row r="25" spans="1:19">
      <c r="A25" s="19">
        <v>22</v>
      </c>
      <c r="B25" s="19" t="s">
        <v>199</v>
      </c>
      <c r="C25" s="36" t="s">
        <v>123</v>
      </c>
      <c r="D25" s="19">
        <v>11</v>
      </c>
      <c r="E25" s="19">
        <v>11</v>
      </c>
      <c r="F25" s="19">
        <v>24</v>
      </c>
      <c r="G25" s="19">
        <v>36</v>
      </c>
      <c r="H25" s="26">
        <v>83.5</v>
      </c>
      <c r="I25" s="26">
        <f t="shared" si="1"/>
        <v>25.05</v>
      </c>
      <c r="J25" s="19">
        <v>4</v>
      </c>
      <c r="K25" s="19">
        <f t="shared" si="2"/>
        <v>100</v>
      </c>
      <c r="L25" s="20">
        <f t="shared" si="7"/>
        <v>30</v>
      </c>
      <c r="M25" s="19">
        <v>447</v>
      </c>
      <c r="N25" s="19">
        <v>448</v>
      </c>
      <c r="O25" s="19">
        <v>370</v>
      </c>
      <c r="P25" s="19">
        <v>372</v>
      </c>
      <c r="Q25" s="20">
        <f t="shared" si="4"/>
        <v>99.619575652841789</v>
      </c>
      <c r="R25" s="20">
        <f t="shared" si="5"/>
        <v>39.847830261136721</v>
      </c>
      <c r="S25" s="26">
        <f t="shared" si="0"/>
        <v>94.897830261136718</v>
      </c>
    </row>
    <row r="26" spans="1:19">
      <c r="A26" s="19">
        <v>23</v>
      </c>
      <c r="B26" s="19" t="s">
        <v>199</v>
      </c>
      <c r="C26" s="36" t="s">
        <v>124</v>
      </c>
      <c r="D26" s="19">
        <v>9</v>
      </c>
      <c r="E26" s="19">
        <v>9</v>
      </c>
      <c r="F26" s="19">
        <v>31</v>
      </c>
      <c r="G26" s="19">
        <v>33</v>
      </c>
      <c r="H26" s="20">
        <f t="shared" si="6"/>
        <v>96.969696969696969</v>
      </c>
      <c r="I26" s="20">
        <f t="shared" si="1"/>
        <v>29.09090909090909</v>
      </c>
      <c r="J26" s="19">
        <v>3</v>
      </c>
      <c r="K26" s="19">
        <f t="shared" si="2"/>
        <v>90</v>
      </c>
      <c r="L26" s="20">
        <f t="shared" si="7"/>
        <v>27</v>
      </c>
      <c r="M26" s="19">
        <v>78</v>
      </c>
      <c r="N26" s="19">
        <v>79</v>
      </c>
      <c r="O26" s="19">
        <v>78</v>
      </c>
      <c r="P26" s="19">
        <v>78</v>
      </c>
      <c r="Q26" s="26">
        <v>99</v>
      </c>
      <c r="R26" s="26">
        <f t="shared" si="5"/>
        <v>39.6</v>
      </c>
      <c r="S26" s="26">
        <f t="shared" si="0"/>
        <v>95.690909090909088</v>
      </c>
    </row>
    <row r="27" spans="1:19">
      <c r="A27" s="19">
        <v>24</v>
      </c>
      <c r="B27" s="19" t="s">
        <v>199</v>
      </c>
      <c r="C27" s="36" t="s">
        <v>125</v>
      </c>
      <c r="D27" s="19">
        <v>8</v>
      </c>
      <c r="E27" s="19">
        <v>9</v>
      </c>
      <c r="F27" s="19">
        <v>28.5</v>
      </c>
      <c r="G27" s="19">
        <v>34</v>
      </c>
      <c r="H27" s="20">
        <f t="shared" si="6"/>
        <v>86.356209150326805</v>
      </c>
      <c r="I27" s="20">
        <f t="shared" si="1"/>
        <v>25.906862745098042</v>
      </c>
      <c r="J27" s="19">
        <v>3</v>
      </c>
      <c r="K27" s="19">
        <f t="shared" si="2"/>
        <v>90</v>
      </c>
      <c r="L27" s="20">
        <f t="shared" si="7"/>
        <v>27</v>
      </c>
      <c r="M27" s="19">
        <v>158</v>
      </c>
      <c r="N27" s="19">
        <v>160</v>
      </c>
      <c r="O27" s="19">
        <v>142</v>
      </c>
      <c r="P27" s="19">
        <v>144</v>
      </c>
      <c r="Q27" s="20">
        <f t="shared" si="4"/>
        <v>98.680555555555557</v>
      </c>
      <c r="R27" s="20">
        <f t="shared" si="5"/>
        <v>39.472222222222229</v>
      </c>
      <c r="S27" s="20">
        <f t="shared" si="0"/>
        <v>92.379084967320267</v>
      </c>
    </row>
    <row r="28" spans="1:19">
      <c r="A28" s="19">
        <v>25</v>
      </c>
      <c r="B28" s="19" t="s">
        <v>199</v>
      </c>
      <c r="C28" s="36" t="s">
        <v>126</v>
      </c>
      <c r="D28" s="19">
        <v>7.5</v>
      </c>
      <c r="E28" s="19">
        <v>9</v>
      </c>
      <c r="F28" s="19">
        <v>30.5</v>
      </c>
      <c r="G28" s="19">
        <v>35</v>
      </c>
      <c r="H28" s="26">
        <v>86</v>
      </c>
      <c r="I28" s="26">
        <f t="shared" si="1"/>
        <v>25.8</v>
      </c>
      <c r="J28" s="19">
        <v>2</v>
      </c>
      <c r="K28" s="19">
        <f t="shared" si="2"/>
        <v>60</v>
      </c>
      <c r="L28" s="20">
        <f t="shared" si="7"/>
        <v>18</v>
      </c>
      <c r="M28" s="19">
        <v>219</v>
      </c>
      <c r="N28" s="19">
        <v>221</v>
      </c>
      <c r="O28" s="19">
        <v>197</v>
      </c>
      <c r="P28" s="19">
        <v>201</v>
      </c>
      <c r="Q28" s="26">
        <v>98.8</v>
      </c>
      <c r="R28" s="26">
        <f t="shared" si="5"/>
        <v>39.520000000000003</v>
      </c>
      <c r="S28" s="26">
        <f t="shared" si="0"/>
        <v>83.32</v>
      </c>
    </row>
    <row r="29" spans="1:19">
      <c r="A29" s="19">
        <v>26</v>
      </c>
      <c r="B29" s="19" t="s">
        <v>199</v>
      </c>
      <c r="C29" s="36" t="s">
        <v>127</v>
      </c>
      <c r="D29" s="19">
        <v>9</v>
      </c>
      <c r="E29" s="19">
        <v>11</v>
      </c>
      <c r="F29" s="19">
        <v>37</v>
      </c>
      <c r="G29" s="19">
        <v>38</v>
      </c>
      <c r="H29" s="26">
        <v>89.9</v>
      </c>
      <c r="I29" s="26">
        <f t="shared" si="1"/>
        <v>26.970000000000002</v>
      </c>
      <c r="J29" s="19">
        <v>4</v>
      </c>
      <c r="K29" s="19">
        <f t="shared" si="2"/>
        <v>100</v>
      </c>
      <c r="L29" s="20">
        <f t="shared" si="7"/>
        <v>30</v>
      </c>
      <c r="M29" s="19">
        <v>207</v>
      </c>
      <c r="N29" s="19">
        <v>211</v>
      </c>
      <c r="O29" s="19">
        <v>133</v>
      </c>
      <c r="P29" s="19">
        <v>137</v>
      </c>
      <c r="Q29" s="26">
        <v>98</v>
      </c>
      <c r="R29" s="26">
        <f t="shared" si="5"/>
        <v>39.200000000000003</v>
      </c>
      <c r="S29" s="26">
        <f t="shared" si="0"/>
        <v>96.17</v>
      </c>
    </row>
    <row r="30" spans="1:19">
      <c r="A30" s="19">
        <v>27</v>
      </c>
      <c r="B30" s="19" t="s">
        <v>199</v>
      </c>
      <c r="C30" s="36" t="s">
        <v>128</v>
      </c>
      <c r="D30" s="19">
        <v>11</v>
      </c>
      <c r="E30" s="19">
        <v>11</v>
      </c>
      <c r="F30" s="19">
        <v>35</v>
      </c>
      <c r="G30" s="19">
        <v>38</v>
      </c>
      <c r="H30" s="26">
        <v>96.3</v>
      </c>
      <c r="I30" s="26">
        <f t="shared" si="1"/>
        <v>28.889999999999997</v>
      </c>
      <c r="J30" s="19">
        <v>4</v>
      </c>
      <c r="K30" s="19">
        <f t="shared" si="2"/>
        <v>100</v>
      </c>
      <c r="L30" s="20">
        <f t="shared" si="7"/>
        <v>30</v>
      </c>
      <c r="M30" s="19">
        <v>602</v>
      </c>
      <c r="N30" s="19">
        <v>604</v>
      </c>
      <c r="O30" s="19">
        <v>558</v>
      </c>
      <c r="P30" s="19">
        <v>559</v>
      </c>
      <c r="Q30" s="20">
        <f t="shared" si="4"/>
        <v>99.744991647810068</v>
      </c>
      <c r="R30" s="20">
        <f t="shared" si="5"/>
        <v>39.897996659124033</v>
      </c>
      <c r="S30" s="26">
        <f t="shared" si="0"/>
        <v>98.787996659124033</v>
      </c>
    </row>
    <row r="31" spans="1:19">
      <c r="A31" s="19">
        <v>28</v>
      </c>
      <c r="B31" s="19" t="s">
        <v>200</v>
      </c>
      <c r="C31" s="36" t="s">
        <v>129</v>
      </c>
      <c r="D31" s="19">
        <v>8</v>
      </c>
      <c r="E31" s="19">
        <v>9</v>
      </c>
      <c r="F31" s="19">
        <v>31.5</v>
      </c>
      <c r="G31" s="19">
        <v>35</v>
      </c>
      <c r="H31" s="20">
        <f t="shared" si="6"/>
        <v>89.444444444444443</v>
      </c>
      <c r="I31" s="20">
        <f t="shared" si="1"/>
        <v>26.833333333333332</v>
      </c>
      <c r="J31" s="19">
        <v>5</v>
      </c>
      <c r="K31" s="19">
        <f t="shared" si="2"/>
        <v>100</v>
      </c>
      <c r="L31" s="20">
        <f t="shared" si="7"/>
        <v>30</v>
      </c>
      <c r="M31" s="19">
        <v>184</v>
      </c>
      <c r="N31" s="19">
        <v>185</v>
      </c>
      <c r="O31" s="19">
        <v>132</v>
      </c>
      <c r="P31" s="19">
        <v>132</v>
      </c>
      <c r="Q31" s="20">
        <f t="shared" si="4"/>
        <v>99.729729729729726</v>
      </c>
      <c r="R31" s="20">
        <f t="shared" si="5"/>
        <v>39.891891891891895</v>
      </c>
      <c r="S31" s="20">
        <f t="shared" si="0"/>
        <v>96.725225225225216</v>
      </c>
    </row>
    <row r="32" spans="1:19">
      <c r="A32" s="19">
        <v>29</v>
      </c>
      <c r="B32" s="19" t="s">
        <v>200</v>
      </c>
      <c r="C32" s="36" t="s">
        <v>130</v>
      </c>
      <c r="D32" s="19">
        <v>8.5</v>
      </c>
      <c r="E32" s="19">
        <v>9</v>
      </c>
      <c r="F32" s="19">
        <v>34.5</v>
      </c>
      <c r="G32" s="19">
        <v>36</v>
      </c>
      <c r="H32" s="26">
        <v>93.2</v>
      </c>
      <c r="I32" s="26">
        <f t="shared" si="1"/>
        <v>27.96</v>
      </c>
      <c r="J32" s="19">
        <v>4</v>
      </c>
      <c r="K32" s="19">
        <f t="shared" si="2"/>
        <v>100</v>
      </c>
      <c r="L32" s="20">
        <f t="shared" si="7"/>
        <v>30</v>
      </c>
      <c r="M32" s="19">
        <v>248</v>
      </c>
      <c r="N32" s="19">
        <v>250</v>
      </c>
      <c r="O32" s="19">
        <v>193</v>
      </c>
      <c r="P32" s="19">
        <v>196</v>
      </c>
      <c r="Q32" s="20">
        <f t="shared" si="4"/>
        <v>98.834693877551018</v>
      </c>
      <c r="R32" s="20">
        <f t="shared" si="5"/>
        <v>39.53387755102041</v>
      </c>
      <c r="S32" s="26">
        <f t="shared" si="0"/>
        <v>97.493877551020404</v>
      </c>
    </row>
    <row r="33" spans="1:19">
      <c r="A33" s="19">
        <v>30</v>
      </c>
      <c r="B33" s="19" t="s">
        <v>201</v>
      </c>
      <c r="C33" s="36" t="s">
        <v>131</v>
      </c>
      <c r="D33" s="19">
        <v>8</v>
      </c>
      <c r="E33" s="19">
        <v>9</v>
      </c>
      <c r="F33" s="19">
        <v>35.5</v>
      </c>
      <c r="G33" s="19">
        <v>36</v>
      </c>
      <c r="H33" s="26">
        <v>93.3</v>
      </c>
      <c r="I33" s="26">
        <f t="shared" si="1"/>
        <v>27.99</v>
      </c>
      <c r="J33" s="19">
        <v>5</v>
      </c>
      <c r="K33" s="19">
        <f t="shared" si="2"/>
        <v>100</v>
      </c>
      <c r="L33" s="20">
        <f t="shared" si="7"/>
        <v>30</v>
      </c>
      <c r="M33" s="19">
        <v>358</v>
      </c>
      <c r="N33" s="19">
        <v>364</v>
      </c>
      <c r="O33" s="19">
        <v>329</v>
      </c>
      <c r="P33" s="19">
        <v>345</v>
      </c>
      <c r="Q33" s="20">
        <f t="shared" si="4"/>
        <v>96.856983596114034</v>
      </c>
      <c r="R33" s="20">
        <f t="shared" si="5"/>
        <v>38.742793438445617</v>
      </c>
      <c r="S33" s="26">
        <f t="shared" si="0"/>
        <v>96.732793438445611</v>
      </c>
    </row>
    <row r="34" spans="1:19">
      <c r="A34" s="19">
        <v>31</v>
      </c>
      <c r="B34" s="19" t="s">
        <v>201</v>
      </c>
      <c r="C34" s="36" t="s">
        <v>132</v>
      </c>
      <c r="D34" s="19">
        <v>9</v>
      </c>
      <c r="E34" s="19">
        <v>9</v>
      </c>
      <c r="F34" s="19">
        <v>35</v>
      </c>
      <c r="G34" s="19">
        <v>36</v>
      </c>
      <c r="H34" s="20">
        <f t="shared" si="6"/>
        <v>98.611111111111114</v>
      </c>
      <c r="I34" s="20">
        <f t="shared" si="1"/>
        <v>29.583333333333332</v>
      </c>
      <c r="J34" s="19">
        <v>5</v>
      </c>
      <c r="K34" s="19">
        <f t="shared" si="2"/>
        <v>100</v>
      </c>
      <c r="L34" s="20">
        <f t="shared" si="7"/>
        <v>30</v>
      </c>
      <c r="M34" s="19">
        <v>570</v>
      </c>
      <c r="N34" s="19">
        <v>573</v>
      </c>
      <c r="O34" s="19">
        <v>442</v>
      </c>
      <c r="P34" s="19">
        <v>447</v>
      </c>
      <c r="Q34" s="20">
        <f t="shared" si="4"/>
        <v>99.17893577895687</v>
      </c>
      <c r="R34" s="20">
        <f t="shared" si="5"/>
        <v>39.671574311582752</v>
      </c>
      <c r="S34" s="20">
        <f t="shared" si="0"/>
        <v>99.254907644916074</v>
      </c>
    </row>
    <row r="35" spans="1:19">
      <c r="A35" s="19">
        <v>32</v>
      </c>
      <c r="B35" s="19" t="s">
        <v>202</v>
      </c>
      <c r="C35" s="36" t="s">
        <v>133</v>
      </c>
      <c r="D35" s="19">
        <v>7.5</v>
      </c>
      <c r="E35" s="19">
        <v>9</v>
      </c>
      <c r="F35" s="19">
        <v>29.5</v>
      </c>
      <c r="G35" s="19">
        <v>33</v>
      </c>
      <c r="H35" s="26">
        <v>84</v>
      </c>
      <c r="I35" s="26">
        <f t="shared" si="1"/>
        <v>25.2</v>
      </c>
      <c r="J35" s="19">
        <v>5</v>
      </c>
      <c r="K35" s="19">
        <f t="shared" si="2"/>
        <v>100</v>
      </c>
      <c r="L35" s="20">
        <f t="shared" si="7"/>
        <v>30</v>
      </c>
      <c r="M35" s="19">
        <v>101</v>
      </c>
      <c r="N35" s="19">
        <v>101</v>
      </c>
      <c r="O35" s="19">
        <v>73</v>
      </c>
      <c r="P35" s="19">
        <v>73</v>
      </c>
      <c r="Q35" s="20">
        <f t="shared" si="4"/>
        <v>100</v>
      </c>
      <c r="R35" s="20">
        <f t="shared" si="5"/>
        <v>40</v>
      </c>
      <c r="S35" s="26">
        <f t="shared" si="0"/>
        <v>95.2</v>
      </c>
    </row>
    <row r="36" spans="1:19">
      <c r="A36" s="19">
        <v>33</v>
      </c>
      <c r="B36" s="19" t="s">
        <v>203</v>
      </c>
      <c r="C36" s="36" t="s">
        <v>134</v>
      </c>
      <c r="D36" s="19">
        <v>9.5</v>
      </c>
      <c r="E36" s="19">
        <v>11</v>
      </c>
      <c r="F36" s="19">
        <v>34.5</v>
      </c>
      <c r="G36" s="19">
        <v>38</v>
      </c>
      <c r="H36" s="26">
        <v>87.5</v>
      </c>
      <c r="I36" s="26">
        <f t="shared" si="1"/>
        <v>26.25</v>
      </c>
      <c r="J36" s="19">
        <v>3</v>
      </c>
      <c r="K36" s="19">
        <f t="shared" si="2"/>
        <v>90</v>
      </c>
      <c r="L36" s="20">
        <f t="shared" si="7"/>
        <v>27</v>
      </c>
      <c r="M36" s="19">
        <v>244</v>
      </c>
      <c r="N36" s="19">
        <v>254</v>
      </c>
      <c r="O36" s="19">
        <v>157</v>
      </c>
      <c r="P36" s="19">
        <v>165</v>
      </c>
      <c r="Q36" s="20">
        <f t="shared" si="4"/>
        <v>95.607253638749697</v>
      </c>
      <c r="R36" s="20">
        <f t="shared" si="5"/>
        <v>38.242901455499883</v>
      </c>
      <c r="S36" s="26">
        <f t="shared" si="0"/>
        <v>91.49290145549989</v>
      </c>
    </row>
    <row r="37" spans="1:19">
      <c r="A37" s="19">
        <v>34</v>
      </c>
      <c r="B37" s="19" t="s">
        <v>204</v>
      </c>
      <c r="C37" s="36" t="s">
        <v>135</v>
      </c>
      <c r="D37" s="19">
        <v>7.5</v>
      </c>
      <c r="E37" s="19">
        <v>9</v>
      </c>
      <c r="F37" s="19">
        <v>21.5</v>
      </c>
      <c r="G37" s="19">
        <v>34</v>
      </c>
      <c r="H37" s="26">
        <v>71.5</v>
      </c>
      <c r="I37" s="26">
        <f t="shared" si="1"/>
        <v>21.45</v>
      </c>
      <c r="J37" s="19">
        <v>3</v>
      </c>
      <c r="K37" s="19">
        <f t="shared" si="2"/>
        <v>90</v>
      </c>
      <c r="L37" s="20">
        <f t="shared" si="7"/>
        <v>27</v>
      </c>
      <c r="M37" s="19">
        <v>113</v>
      </c>
      <c r="N37" s="19">
        <v>114</v>
      </c>
      <c r="O37" s="19">
        <v>97</v>
      </c>
      <c r="P37" s="19">
        <v>97</v>
      </c>
      <c r="Q37" s="20">
        <f t="shared" si="4"/>
        <v>99.561403508771932</v>
      </c>
      <c r="R37" s="20">
        <f t="shared" si="5"/>
        <v>39.824561403508774</v>
      </c>
      <c r="S37" s="26">
        <f t="shared" si="0"/>
        <v>88.274561403508784</v>
      </c>
    </row>
    <row r="38" spans="1:19">
      <c r="A38" s="19">
        <v>35</v>
      </c>
      <c r="B38" s="19" t="s">
        <v>205</v>
      </c>
      <c r="C38" s="36" t="s">
        <v>136</v>
      </c>
      <c r="D38" s="19">
        <v>8</v>
      </c>
      <c r="E38" s="19">
        <v>9</v>
      </c>
      <c r="F38" s="19">
        <v>34</v>
      </c>
      <c r="G38" s="19">
        <v>36</v>
      </c>
      <c r="H38" s="26">
        <v>92.5</v>
      </c>
      <c r="I38" s="26">
        <f t="shared" si="1"/>
        <v>27.75</v>
      </c>
      <c r="J38" s="19">
        <v>4</v>
      </c>
      <c r="K38" s="19">
        <f t="shared" si="2"/>
        <v>100</v>
      </c>
      <c r="L38" s="20">
        <f t="shared" si="7"/>
        <v>30</v>
      </c>
      <c r="M38" s="19">
        <v>118</v>
      </c>
      <c r="N38" s="19">
        <v>119</v>
      </c>
      <c r="O38" s="19">
        <v>83</v>
      </c>
      <c r="P38" s="19">
        <v>83</v>
      </c>
      <c r="Q38" s="20">
        <f t="shared" si="4"/>
        <v>99.579831932773118</v>
      </c>
      <c r="R38" s="20">
        <f t="shared" si="5"/>
        <v>39.831932773109251</v>
      </c>
      <c r="S38" s="26">
        <f t="shared" si="0"/>
        <v>97.581932773109259</v>
      </c>
    </row>
    <row r="39" spans="1:19">
      <c r="A39" s="19">
        <v>36</v>
      </c>
      <c r="B39" s="19" t="s">
        <v>206</v>
      </c>
      <c r="C39" s="36" t="s">
        <v>137</v>
      </c>
      <c r="D39" s="19">
        <v>7.5</v>
      </c>
      <c r="E39" s="19">
        <v>9</v>
      </c>
      <c r="F39" s="19">
        <v>28</v>
      </c>
      <c r="G39" s="19">
        <v>34</v>
      </c>
      <c r="H39" s="26">
        <v>85.6</v>
      </c>
      <c r="I39" s="26">
        <f t="shared" si="1"/>
        <v>25.679999999999996</v>
      </c>
      <c r="J39" s="19">
        <v>2</v>
      </c>
      <c r="K39" s="19">
        <f t="shared" si="2"/>
        <v>60</v>
      </c>
      <c r="L39" s="20">
        <f t="shared" si="7"/>
        <v>18</v>
      </c>
      <c r="M39" s="19">
        <v>18</v>
      </c>
      <c r="N39" s="19">
        <v>19</v>
      </c>
      <c r="O39" s="19">
        <v>12</v>
      </c>
      <c r="P39" s="19">
        <v>12</v>
      </c>
      <c r="Q39" s="20">
        <f t="shared" si="4"/>
        <v>97.368421052631575</v>
      </c>
      <c r="R39" s="20">
        <f t="shared" si="5"/>
        <v>38.94736842105263</v>
      </c>
      <c r="S39" s="26">
        <f t="shared" si="0"/>
        <v>82.627368421052623</v>
      </c>
    </row>
    <row r="40" spans="1:19">
      <c r="A40" s="19">
        <v>37</v>
      </c>
      <c r="B40" s="19" t="s">
        <v>207</v>
      </c>
      <c r="C40" s="36" t="s">
        <v>138</v>
      </c>
      <c r="D40" s="19">
        <v>9</v>
      </c>
      <c r="E40" s="19">
        <v>9</v>
      </c>
      <c r="F40" s="19">
        <v>23</v>
      </c>
      <c r="G40" s="19">
        <v>35</v>
      </c>
      <c r="H40" s="20">
        <f t="shared" si="6"/>
        <v>82.857142857142847</v>
      </c>
      <c r="I40" s="20">
        <f t="shared" si="1"/>
        <v>24.857142857142854</v>
      </c>
      <c r="J40" s="19">
        <v>5</v>
      </c>
      <c r="K40" s="19">
        <f t="shared" si="2"/>
        <v>100</v>
      </c>
      <c r="L40" s="20">
        <f t="shared" si="7"/>
        <v>30</v>
      </c>
      <c r="M40" s="19">
        <v>250</v>
      </c>
      <c r="N40" s="19">
        <v>250</v>
      </c>
      <c r="O40" s="19">
        <v>193</v>
      </c>
      <c r="P40" s="19">
        <v>193</v>
      </c>
      <c r="Q40" s="20">
        <f t="shared" si="4"/>
        <v>100</v>
      </c>
      <c r="R40" s="20">
        <f t="shared" si="5"/>
        <v>40</v>
      </c>
      <c r="S40" s="20">
        <f t="shared" si="0"/>
        <v>94.857142857142861</v>
      </c>
    </row>
    <row r="41" spans="1:19">
      <c r="A41" s="19">
        <v>38</v>
      </c>
      <c r="B41" s="19" t="s">
        <v>208</v>
      </c>
      <c r="C41" s="36" t="s">
        <v>139</v>
      </c>
      <c r="D41" s="19">
        <v>7</v>
      </c>
      <c r="E41" s="19">
        <v>9</v>
      </c>
      <c r="F41" s="19">
        <v>28.5</v>
      </c>
      <c r="G41" s="19">
        <v>35</v>
      </c>
      <c r="H41" s="20">
        <f t="shared" si="6"/>
        <v>79.603174603174608</v>
      </c>
      <c r="I41" s="20">
        <f t="shared" si="1"/>
        <v>23.880952380952383</v>
      </c>
      <c r="J41" s="19">
        <v>4</v>
      </c>
      <c r="K41" s="19">
        <f t="shared" si="2"/>
        <v>100</v>
      </c>
      <c r="L41" s="20">
        <f t="shared" si="7"/>
        <v>30</v>
      </c>
      <c r="M41" s="19">
        <v>90</v>
      </c>
      <c r="N41" s="19">
        <v>90</v>
      </c>
      <c r="O41" s="19">
        <v>70</v>
      </c>
      <c r="P41" s="19">
        <v>71</v>
      </c>
      <c r="Q41" s="20">
        <f t="shared" si="4"/>
        <v>99.295774647887328</v>
      </c>
      <c r="R41" s="20">
        <f t="shared" si="5"/>
        <v>39.718309859154935</v>
      </c>
      <c r="S41" s="20">
        <f t="shared" si="0"/>
        <v>93.599262240107322</v>
      </c>
    </row>
    <row r="42" spans="1:19">
      <c r="A42" s="19">
        <v>39</v>
      </c>
      <c r="B42" s="19" t="s">
        <v>209</v>
      </c>
      <c r="C42" s="36" t="s">
        <v>311</v>
      </c>
      <c r="D42" s="19">
        <v>9</v>
      </c>
      <c r="E42" s="19">
        <v>9</v>
      </c>
      <c r="F42" s="19">
        <v>24.5</v>
      </c>
      <c r="G42" s="19">
        <v>34</v>
      </c>
      <c r="H42" s="26">
        <v>87.2</v>
      </c>
      <c r="I42" s="26">
        <f t="shared" si="1"/>
        <v>26.16</v>
      </c>
      <c r="J42" s="19">
        <v>3</v>
      </c>
      <c r="K42" s="19">
        <f t="shared" si="2"/>
        <v>90</v>
      </c>
      <c r="L42" s="20">
        <f t="shared" si="7"/>
        <v>27</v>
      </c>
      <c r="M42" s="19">
        <v>79</v>
      </c>
      <c r="N42" s="19">
        <v>80</v>
      </c>
      <c r="O42" s="19">
        <v>59</v>
      </c>
      <c r="P42" s="19">
        <v>61</v>
      </c>
      <c r="Q42" s="20">
        <f t="shared" si="4"/>
        <v>97.735655737704917</v>
      </c>
      <c r="R42" s="20">
        <f t="shared" si="5"/>
        <v>39.094262295081968</v>
      </c>
      <c r="S42" s="26">
        <f t="shared" si="0"/>
        <v>92.254262295081958</v>
      </c>
    </row>
    <row r="43" spans="1:19">
      <c r="A43" s="19">
        <v>40</v>
      </c>
      <c r="B43" s="19" t="s">
        <v>210</v>
      </c>
      <c r="C43" s="36" t="s">
        <v>140</v>
      </c>
      <c r="D43" s="19">
        <v>10</v>
      </c>
      <c r="E43" s="19">
        <v>11</v>
      </c>
      <c r="F43" s="19">
        <v>36</v>
      </c>
      <c r="G43" s="19">
        <v>38</v>
      </c>
      <c r="H43" s="20">
        <f t="shared" si="6"/>
        <v>92.822966507177028</v>
      </c>
      <c r="I43" s="20">
        <f t="shared" si="1"/>
        <v>27.846889952153109</v>
      </c>
      <c r="J43" s="19">
        <v>3</v>
      </c>
      <c r="K43" s="19">
        <f t="shared" si="2"/>
        <v>90</v>
      </c>
      <c r="L43" s="20">
        <f t="shared" si="7"/>
        <v>27</v>
      </c>
      <c r="M43" s="19">
        <v>586</v>
      </c>
      <c r="N43" s="19">
        <v>592</v>
      </c>
      <c r="O43" s="19">
        <v>477</v>
      </c>
      <c r="P43" s="19">
        <v>481</v>
      </c>
      <c r="Q43" s="20">
        <f t="shared" si="4"/>
        <v>99.077442827442823</v>
      </c>
      <c r="R43" s="20">
        <f t="shared" si="5"/>
        <v>39.630977130977129</v>
      </c>
      <c r="S43" s="20">
        <f t="shared" si="0"/>
        <v>94.477867083130235</v>
      </c>
    </row>
    <row r="44" spans="1:19">
      <c r="A44" s="19">
        <v>41</v>
      </c>
      <c r="B44" s="19" t="s">
        <v>141</v>
      </c>
      <c r="C44" s="36" t="s">
        <v>142</v>
      </c>
      <c r="D44" s="19">
        <v>8.5</v>
      </c>
      <c r="E44" s="19">
        <v>9</v>
      </c>
      <c r="F44" s="19">
        <v>22.5</v>
      </c>
      <c r="G44" s="19">
        <v>35</v>
      </c>
      <c r="H44" s="26">
        <v>77</v>
      </c>
      <c r="I44" s="26">
        <f t="shared" si="1"/>
        <v>23.099999999999998</v>
      </c>
      <c r="J44" s="19">
        <v>4</v>
      </c>
      <c r="K44" s="19">
        <f t="shared" si="2"/>
        <v>100</v>
      </c>
      <c r="L44" s="20">
        <f t="shared" si="7"/>
        <v>30</v>
      </c>
      <c r="M44" s="19">
        <v>74</v>
      </c>
      <c r="N44" s="19">
        <v>74</v>
      </c>
      <c r="O44" s="19">
        <v>50</v>
      </c>
      <c r="P44" s="19">
        <v>50</v>
      </c>
      <c r="Q44" s="20">
        <f t="shared" si="4"/>
        <v>100</v>
      </c>
      <c r="R44" s="20">
        <f t="shared" si="5"/>
        <v>40</v>
      </c>
      <c r="S44" s="26">
        <f t="shared" si="0"/>
        <v>93.1</v>
      </c>
    </row>
    <row r="45" spans="1:19">
      <c r="A45" s="19">
        <v>42</v>
      </c>
      <c r="B45" s="19" t="s">
        <v>143</v>
      </c>
      <c r="C45" s="36" t="s">
        <v>144</v>
      </c>
      <c r="D45" s="19">
        <v>7.5</v>
      </c>
      <c r="E45" s="19">
        <v>9</v>
      </c>
      <c r="F45" s="19">
        <v>34</v>
      </c>
      <c r="G45" s="19">
        <v>35</v>
      </c>
      <c r="H45" s="26">
        <v>93.2</v>
      </c>
      <c r="I45" s="26">
        <f t="shared" si="1"/>
        <v>27.96</v>
      </c>
      <c r="J45" s="19">
        <v>3</v>
      </c>
      <c r="K45" s="19">
        <f t="shared" si="2"/>
        <v>90</v>
      </c>
      <c r="L45" s="20">
        <f t="shared" si="7"/>
        <v>27</v>
      </c>
      <c r="M45" s="19">
        <v>99</v>
      </c>
      <c r="N45" s="19">
        <v>99</v>
      </c>
      <c r="O45" s="19">
        <v>86</v>
      </c>
      <c r="P45" s="19">
        <v>88</v>
      </c>
      <c r="Q45" s="20">
        <f t="shared" si="4"/>
        <v>98.86363636363636</v>
      </c>
      <c r="R45" s="20">
        <f t="shared" si="5"/>
        <v>39.545454545454547</v>
      </c>
      <c r="S45" s="26">
        <f t="shared" si="0"/>
        <v>94.50545454545454</v>
      </c>
    </row>
    <row r="46" spans="1:19">
      <c r="A46" s="19">
        <v>43</v>
      </c>
      <c r="B46" s="19" t="s">
        <v>211</v>
      </c>
      <c r="C46" s="36" t="s">
        <v>325</v>
      </c>
      <c r="D46" s="19">
        <v>8</v>
      </c>
      <c r="E46" s="19">
        <v>9</v>
      </c>
      <c r="F46" s="19">
        <v>36</v>
      </c>
      <c r="G46" s="19">
        <v>36</v>
      </c>
      <c r="H46" s="26">
        <v>94.1</v>
      </c>
      <c r="I46" s="26">
        <f t="shared" si="1"/>
        <v>28.229999999999997</v>
      </c>
      <c r="J46" s="19">
        <v>4</v>
      </c>
      <c r="K46" s="19">
        <f t="shared" si="2"/>
        <v>100</v>
      </c>
      <c r="L46" s="20">
        <f t="shared" si="7"/>
        <v>30</v>
      </c>
      <c r="M46" s="19">
        <v>666</v>
      </c>
      <c r="N46" s="19">
        <v>666</v>
      </c>
      <c r="O46" s="19">
        <v>590</v>
      </c>
      <c r="P46" s="19">
        <v>591</v>
      </c>
      <c r="Q46" s="20">
        <f t="shared" si="4"/>
        <v>99.915397631133672</v>
      </c>
      <c r="R46" s="20">
        <f t="shared" si="5"/>
        <v>39.96615905245347</v>
      </c>
      <c r="S46" s="26">
        <f t="shared" si="0"/>
        <v>98.196159052453467</v>
      </c>
    </row>
    <row r="47" spans="1:19">
      <c r="A47" s="19">
        <v>44</v>
      </c>
      <c r="B47" s="19" t="s">
        <v>212</v>
      </c>
      <c r="C47" s="36" t="s">
        <v>146</v>
      </c>
      <c r="D47" s="19">
        <v>9</v>
      </c>
      <c r="E47" s="19">
        <v>9</v>
      </c>
      <c r="F47" s="19">
        <v>13.5</v>
      </c>
      <c r="G47" s="19">
        <v>32</v>
      </c>
      <c r="H47" s="26">
        <v>72</v>
      </c>
      <c r="I47" s="26">
        <f t="shared" si="1"/>
        <v>21.599999999999998</v>
      </c>
      <c r="J47" s="19">
        <v>4</v>
      </c>
      <c r="K47" s="19">
        <f t="shared" si="2"/>
        <v>100</v>
      </c>
      <c r="L47" s="20">
        <f t="shared" si="7"/>
        <v>30</v>
      </c>
      <c r="M47" s="19">
        <v>50</v>
      </c>
      <c r="N47" s="19">
        <v>50</v>
      </c>
      <c r="O47" s="19">
        <v>44</v>
      </c>
      <c r="P47" s="19">
        <v>44</v>
      </c>
      <c r="Q47" s="20">
        <f t="shared" si="4"/>
        <v>100</v>
      </c>
      <c r="R47" s="20">
        <f t="shared" si="5"/>
        <v>40</v>
      </c>
      <c r="S47" s="26">
        <f t="shared" si="0"/>
        <v>91.6</v>
      </c>
    </row>
    <row r="48" spans="1:19">
      <c r="A48" s="19">
        <v>45</v>
      </c>
      <c r="B48" s="19" t="s">
        <v>213</v>
      </c>
      <c r="C48" s="36" t="s">
        <v>147</v>
      </c>
      <c r="D48" s="19">
        <v>8</v>
      </c>
      <c r="E48" s="19">
        <v>9</v>
      </c>
      <c r="F48" s="19">
        <v>31</v>
      </c>
      <c r="G48" s="19">
        <v>34</v>
      </c>
      <c r="H48" s="26">
        <v>89.8</v>
      </c>
      <c r="I48" s="26">
        <f t="shared" si="1"/>
        <v>26.939999999999998</v>
      </c>
      <c r="J48" s="19">
        <v>4</v>
      </c>
      <c r="K48" s="19">
        <f t="shared" si="2"/>
        <v>100</v>
      </c>
      <c r="L48" s="20">
        <f t="shared" si="7"/>
        <v>30</v>
      </c>
      <c r="M48" s="19">
        <v>78</v>
      </c>
      <c r="N48" s="19">
        <v>78</v>
      </c>
      <c r="O48" s="19">
        <v>57</v>
      </c>
      <c r="P48" s="19">
        <v>58</v>
      </c>
      <c r="Q48" s="20">
        <f t="shared" si="4"/>
        <v>99.137931034482762</v>
      </c>
      <c r="R48" s="20">
        <f t="shared" si="5"/>
        <v>39.65517241379311</v>
      </c>
      <c r="S48" s="26">
        <f t="shared" si="0"/>
        <v>96.595172413793108</v>
      </c>
    </row>
    <row r="49" spans="1:19">
      <c r="A49" s="19">
        <v>46</v>
      </c>
      <c r="B49" s="19" t="s">
        <v>214</v>
      </c>
      <c r="C49" s="36" t="s">
        <v>148</v>
      </c>
      <c r="D49" s="19">
        <v>8</v>
      </c>
      <c r="E49" s="19">
        <v>9</v>
      </c>
      <c r="F49" s="19">
        <v>30</v>
      </c>
      <c r="G49" s="19">
        <v>35</v>
      </c>
      <c r="H49" s="20">
        <f t="shared" si="6"/>
        <v>87.301587301587304</v>
      </c>
      <c r="I49" s="20">
        <f t="shared" si="1"/>
        <v>26.19047619047619</v>
      </c>
      <c r="J49" s="19">
        <v>3</v>
      </c>
      <c r="K49" s="19">
        <f t="shared" si="2"/>
        <v>90</v>
      </c>
      <c r="L49" s="20">
        <f t="shared" si="7"/>
        <v>27</v>
      </c>
      <c r="M49" s="19">
        <v>373</v>
      </c>
      <c r="N49" s="19">
        <v>374</v>
      </c>
      <c r="O49" s="19">
        <v>366</v>
      </c>
      <c r="P49" s="19">
        <v>366</v>
      </c>
      <c r="Q49" s="20">
        <f t="shared" si="4"/>
        <v>99.866310160427801</v>
      </c>
      <c r="R49" s="20">
        <f t="shared" si="5"/>
        <v>39.946524064171122</v>
      </c>
      <c r="S49" s="20">
        <f t="shared" si="0"/>
        <v>93.137000254647319</v>
      </c>
    </row>
    <row r="50" spans="1:19">
      <c r="A50" s="19">
        <v>47</v>
      </c>
      <c r="B50" s="19" t="s">
        <v>215</v>
      </c>
      <c r="C50" s="36" t="s">
        <v>149</v>
      </c>
      <c r="D50" s="19">
        <v>6.5</v>
      </c>
      <c r="E50" s="19">
        <v>9</v>
      </c>
      <c r="F50" s="19">
        <v>34</v>
      </c>
      <c r="G50" s="19">
        <v>36</v>
      </c>
      <c r="H50" s="26">
        <v>86.2</v>
      </c>
      <c r="I50" s="26">
        <f t="shared" si="1"/>
        <v>25.86</v>
      </c>
      <c r="J50" s="19">
        <v>4</v>
      </c>
      <c r="K50" s="19">
        <f t="shared" si="2"/>
        <v>100</v>
      </c>
      <c r="L50" s="20">
        <f t="shared" si="7"/>
        <v>30</v>
      </c>
      <c r="M50" s="19">
        <v>61</v>
      </c>
      <c r="N50" s="19">
        <v>64</v>
      </c>
      <c r="O50" s="19">
        <v>32</v>
      </c>
      <c r="P50" s="19">
        <v>38</v>
      </c>
      <c r="Q50" s="20">
        <f t="shared" si="4"/>
        <v>89.76151315789474</v>
      </c>
      <c r="R50" s="20">
        <f t="shared" si="5"/>
        <v>35.904605263157897</v>
      </c>
      <c r="S50" s="26">
        <f t="shared" si="0"/>
        <v>91.764605263157904</v>
      </c>
    </row>
    <row r="51" spans="1:19">
      <c r="A51" s="19">
        <v>48</v>
      </c>
      <c r="B51" s="19" t="s">
        <v>216</v>
      </c>
      <c r="C51" s="36" t="s">
        <v>150</v>
      </c>
      <c r="D51" s="19">
        <v>8</v>
      </c>
      <c r="E51" s="19">
        <v>9</v>
      </c>
      <c r="F51" s="19">
        <v>32</v>
      </c>
      <c r="G51" s="19">
        <v>35</v>
      </c>
      <c r="H51" s="26">
        <v>89.4</v>
      </c>
      <c r="I51" s="26">
        <f t="shared" si="1"/>
        <v>26.82</v>
      </c>
      <c r="J51" s="19">
        <v>4</v>
      </c>
      <c r="K51" s="19">
        <f t="shared" si="2"/>
        <v>100</v>
      </c>
      <c r="L51" s="20">
        <f t="shared" si="7"/>
        <v>30</v>
      </c>
      <c r="M51" s="19">
        <v>114</v>
      </c>
      <c r="N51" s="19">
        <v>114</v>
      </c>
      <c r="O51" s="19">
        <v>109</v>
      </c>
      <c r="P51" s="19">
        <v>110</v>
      </c>
      <c r="Q51" s="20">
        <f t="shared" si="4"/>
        <v>99.545454545454547</v>
      </c>
      <c r="R51" s="20">
        <f t="shared" si="5"/>
        <v>39.81818181818182</v>
      </c>
      <c r="S51" s="26">
        <f t="shared" si="0"/>
        <v>96.63818181818182</v>
      </c>
    </row>
    <row r="52" spans="1:19">
      <c r="A52" s="19">
        <v>49</v>
      </c>
      <c r="B52" s="19" t="s">
        <v>217</v>
      </c>
      <c r="C52" s="36" t="s">
        <v>151</v>
      </c>
      <c r="D52" s="19">
        <v>9</v>
      </c>
      <c r="E52" s="19">
        <v>9</v>
      </c>
      <c r="F52" s="19">
        <v>32.5</v>
      </c>
      <c r="G52" s="19">
        <v>34</v>
      </c>
      <c r="H52" s="26">
        <v>97.9</v>
      </c>
      <c r="I52" s="26">
        <f t="shared" si="1"/>
        <v>29.37</v>
      </c>
      <c r="J52" s="19">
        <v>3</v>
      </c>
      <c r="K52" s="19">
        <f t="shared" si="2"/>
        <v>90</v>
      </c>
      <c r="L52" s="20">
        <f t="shared" si="7"/>
        <v>27</v>
      </c>
      <c r="M52" s="19">
        <v>456</v>
      </c>
      <c r="N52" s="19">
        <v>456</v>
      </c>
      <c r="O52" s="19">
        <v>450</v>
      </c>
      <c r="P52" s="19">
        <v>450</v>
      </c>
      <c r="Q52" s="20">
        <f t="shared" si="4"/>
        <v>100</v>
      </c>
      <c r="R52" s="20">
        <f t="shared" si="5"/>
        <v>40</v>
      </c>
      <c r="S52" s="26">
        <f t="shared" si="0"/>
        <v>96.37</v>
      </c>
    </row>
    <row r="53" spans="1:19">
      <c r="A53" s="19">
        <v>50</v>
      </c>
      <c r="B53" s="19" t="s">
        <v>218</v>
      </c>
      <c r="C53" s="36" t="s">
        <v>152</v>
      </c>
      <c r="D53" s="19">
        <v>10</v>
      </c>
      <c r="E53" s="19">
        <v>11</v>
      </c>
      <c r="F53" s="19">
        <v>26.5</v>
      </c>
      <c r="G53" s="19">
        <v>36</v>
      </c>
      <c r="H53" s="20">
        <f t="shared" si="6"/>
        <v>82.26010101010101</v>
      </c>
      <c r="I53" s="20">
        <f t="shared" si="1"/>
        <v>24.678030303030301</v>
      </c>
      <c r="J53" s="19">
        <v>5</v>
      </c>
      <c r="K53" s="19">
        <f t="shared" si="2"/>
        <v>100</v>
      </c>
      <c r="L53" s="20">
        <f t="shared" si="7"/>
        <v>30</v>
      </c>
      <c r="M53" s="19">
        <v>236</v>
      </c>
      <c r="N53" s="19">
        <v>236</v>
      </c>
      <c r="O53" s="19">
        <v>191</v>
      </c>
      <c r="P53" s="19">
        <v>193</v>
      </c>
      <c r="Q53" s="20">
        <f t="shared" si="4"/>
        <v>99.481865284974091</v>
      </c>
      <c r="R53" s="20">
        <f t="shared" si="5"/>
        <v>39.792746113989637</v>
      </c>
      <c r="S53" s="20">
        <f t="shared" si="0"/>
        <v>94.470776417019934</v>
      </c>
    </row>
    <row r="54" spans="1:19">
      <c r="A54" s="19">
        <v>51</v>
      </c>
      <c r="B54" s="19" t="s">
        <v>219</v>
      </c>
      <c r="C54" s="36" t="s">
        <v>153</v>
      </c>
      <c r="D54" s="19">
        <v>9</v>
      </c>
      <c r="E54" s="19">
        <v>9</v>
      </c>
      <c r="F54" s="19">
        <v>21</v>
      </c>
      <c r="G54" s="19">
        <v>35</v>
      </c>
      <c r="H54" s="26">
        <v>79.8</v>
      </c>
      <c r="I54" s="26">
        <f t="shared" si="1"/>
        <v>23.939999999999998</v>
      </c>
      <c r="J54" s="19">
        <v>4</v>
      </c>
      <c r="K54" s="19">
        <f t="shared" si="2"/>
        <v>100</v>
      </c>
      <c r="L54" s="20">
        <f t="shared" si="7"/>
        <v>30</v>
      </c>
      <c r="M54" s="19">
        <v>86</v>
      </c>
      <c r="N54" s="19">
        <v>86</v>
      </c>
      <c r="O54" s="19">
        <v>62</v>
      </c>
      <c r="P54" s="19">
        <v>63</v>
      </c>
      <c r="Q54" s="20">
        <f t="shared" si="4"/>
        <v>99.206349206349216</v>
      </c>
      <c r="R54" s="20">
        <f t="shared" si="5"/>
        <v>39.682539682539691</v>
      </c>
      <c r="S54" s="26">
        <f t="shared" si="0"/>
        <v>93.622539682539696</v>
      </c>
    </row>
    <row r="55" spans="1:19">
      <c r="A55" s="19">
        <v>52</v>
      </c>
      <c r="B55" s="19" t="s">
        <v>220</v>
      </c>
      <c r="C55" s="36" t="s">
        <v>154</v>
      </c>
      <c r="D55" s="19">
        <v>7.5</v>
      </c>
      <c r="E55" s="19">
        <v>9</v>
      </c>
      <c r="F55" s="19">
        <v>19.5</v>
      </c>
      <c r="G55" s="19">
        <v>34</v>
      </c>
      <c r="H55" s="26">
        <v>68</v>
      </c>
      <c r="I55" s="26">
        <f t="shared" si="1"/>
        <v>20.399999999999999</v>
      </c>
      <c r="J55" s="19">
        <v>4</v>
      </c>
      <c r="K55" s="19">
        <f t="shared" si="2"/>
        <v>100</v>
      </c>
      <c r="L55" s="20">
        <f t="shared" si="7"/>
        <v>30</v>
      </c>
      <c r="M55" s="19">
        <v>262</v>
      </c>
      <c r="N55" s="19">
        <v>262</v>
      </c>
      <c r="O55" s="19">
        <v>223</v>
      </c>
      <c r="P55" s="19">
        <v>225</v>
      </c>
      <c r="Q55" s="26">
        <v>99.1</v>
      </c>
      <c r="R55" s="26">
        <f t="shared" si="5"/>
        <v>39.64</v>
      </c>
      <c r="S55" s="26">
        <f t="shared" si="0"/>
        <v>90.039999999999992</v>
      </c>
    </row>
    <row r="56" spans="1:19">
      <c r="A56" s="19">
        <v>53</v>
      </c>
      <c r="B56" s="19" t="s">
        <v>221</v>
      </c>
      <c r="C56" s="36" t="s">
        <v>155</v>
      </c>
      <c r="D56" s="19">
        <v>9</v>
      </c>
      <c r="E56" s="19">
        <v>9</v>
      </c>
      <c r="F56" s="19">
        <v>34</v>
      </c>
      <c r="G56" s="19">
        <v>34</v>
      </c>
      <c r="H56" s="20">
        <f t="shared" si="6"/>
        <v>100</v>
      </c>
      <c r="I56" s="20">
        <f t="shared" si="1"/>
        <v>30</v>
      </c>
      <c r="J56" s="19">
        <v>4</v>
      </c>
      <c r="K56" s="19">
        <f t="shared" si="2"/>
        <v>100</v>
      </c>
      <c r="L56" s="20">
        <f t="shared" si="7"/>
        <v>30</v>
      </c>
      <c r="M56" s="19">
        <v>88</v>
      </c>
      <c r="N56" s="19">
        <v>88</v>
      </c>
      <c r="O56" s="19">
        <v>76</v>
      </c>
      <c r="P56" s="19">
        <v>76</v>
      </c>
      <c r="Q56" s="20">
        <f t="shared" si="4"/>
        <v>100</v>
      </c>
      <c r="R56" s="20">
        <f t="shared" si="5"/>
        <v>40</v>
      </c>
      <c r="S56" s="20">
        <f t="shared" si="0"/>
        <v>100</v>
      </c>
    </row>
    <row r="57" spans="1:19">
      <c r="A57" s="19">
        <v>54</v>
      </c>
      <c r="B57" s="19" t="s">
        <v>222</v>
      </c>
      <c r="C57" s="36" t="s">
        <v>156</v>
      </c>
      <c r="D57" s="19">
        <v>8</v>
      </c>
      <c r="E57" s="19">
        <v>9</v>
      </c>
      <c r="F57" s="19">
        <v>32.5</v>
      </c>
      <c r="G57" s="19">
        <v>34</v>
      </c>
      <c r="H57" s="26">
        <v>93.1</v>
      </c>
      <c r="I57" s="26">
        <f t="shared" si="1"/>
        <v>27.929999999999996</v>
      </c>
      <c r="J57" s="19">
        <v>4</v>
      </c>
      <c r="K57" s="19">
        <f t="shared" si="2"/>
        <v>100</v>
      </c>
      <c r="L57" s="20">
        <f t="shared" si="7"/>
        <v>30</v>
      </c>
      <c r="M57" s="19">
        <v>140</v>
      </c>
      <c r="N57" s="19">
        <v>140</v>
      </c>
      <c r="O57" s="19">
        <v>97</v>
      </c>
      <c r="P57" s="19">
        <v>97</v>
      </c>
      <c r="Q57" s="20">
        <f t="shared" si="4"/>
        <v>100</v>
      </c>
      <c r="R57" s="20">
        <f t="shared" si="5"/>
        <v>40</v>
      </c>
      <c r="S57" s="26">
        <f t="shared" si="0"/>
        <v>97.929999999999993</v>
      </c>
    </row>
    <row r="58" spans="1:19">
      <c r="A58" s="19">
        <v>55</v>
      </c>
      <c r="B58" s="19" t="s">
        <v>222</v>
      </c>
      <c r="C58" s="36" t="s">
        <v>157</v>
      </c>
      <c r="D58" s="19">
        <v>6.5</v>
      </c>
      <c r="E58" s="19">
        <v>9</v>
      </c>
      <c r="F58" s="19">
        <v>29</v>
      </c>
      <c r="G58" s="19">
        <v>35</v>
      </c>
      <c r="H58" s="26">
        <v>79.400000000000006</v>
      </c>
      <c r="I58" s="26">
        <f t="shared" si="1"/>
        <v>23.82</v>
      </c>
      <c r="J58" s="19">
        <v>5</v>
      </c>
      <c r="K58" s="19">
        <f t="shared" si="2"/>
        <v>100</v>
      </c>
      <c r="L58" s="20">
        <f t="shared" si="7"/>
        <v>30</v>
      </c>
      <c r="M58" s="19">
        <v>36</v>
      </c>
      <c r="N58" s="19">
        <v>38</v>
      </c>
      <c r="O58" s="19">
        <v>25</v>
      </c>
      <c r="P58" s="19">
        <v>26</v>
      </c>
      <c r="Q58" s="20">
        <f t="shared" si="4"/>
        <v>95.445344129554655</v>
      </c>
      <c r="R58" s="20">
        <f t="shared" si="5"/>
        <v>38.178137651821864</v>
      </c>
      <c r="S58" s="26">
        <f t="shared" si="0"/>
        <v>91.998137651821864</v>
      </c>
    </row>
    <row r="59" spans="1:19">
      <c r="A59" s="19">
        <v>56</v>
      </c>
      <c r="B59" s="19" t="s">
        <v>223</v>
      </c>
      <c r="C59" s="36" t="s">
        <v>158</v>
      </c>
      <c r="D59" s="19">
        <v>8</v>
      </c>
      <c r="E59" s="19">
        <v>9</v>
      </c>
      <c r="F59" s="19">
        <v>18.5</v>
      </c>
      <c r="G59" s="19">
        <v>34</v>
      </c>
      <c r="H59" s="26">
        <v>71.900000000000006</v>
      </c>
      <c r="I59" s="26">
        <f t="shared" si="1"/>
        <v>21.57</v>
      </c>
      <c r="J59" s="19">
        <v>3</v>
      </c>
      <c r="K59" s="19">
        <f t="shared" si="2"/>
        <v>90</v>
      </c>
      <c r="L59" s="20">
        <f t="shared" si="7"/>
        <v>27</v>
      </c>
      <c r="M59" s="19">
        <v>42</v>
      </c>
      <c r="N59" s="19">
        <v>42</v>
      </c>
      <c r="O59" s="19">
        <v>47</v>
      </c>
      <c r="P59" s="19">
        <v>48</v>
      </c>
      <c r="Q59" s="20">
        <f t="shared" si="4"/>
        <v>98.958333333333329</v>
      </c>
      <c r="R59" s="20">
        <f t="shared" si="5"/>
        <v>39.583333333333336</v>
      </c>
      <c r="S59" s="26">
        <f t="shared" si="0"/>
        <v>88.153333333333336</v>
      </c>
    </row>
    <row r="60" spans="1:19">
      <c r="A60" s="19">
        <v>57</v>
      </c>
      <c r="B60" s="19" t="s">
        <v>223</v>
      </c>
      <c r="C60" s="36" t="s">
        <v>159</v>
      </c>
      <c r="D60" s="19">
        <v>8</v>
      </c>
      <c r="E60" s="19">
        <v>9</v>
      </c>
      <c r="F60" s="19">
        <v>26.5</v>
      </c>
      <c r="G60" s="19">
        <v>33</v>
      </c>
      <c r="H60" s="26">
        <v>84</v>
      </c>
      <c r="I60" s="26">
        <f t="shared" si="1"/>
        <v>25.2</v>
      </c>
      <c r="J60" s="19">
        <v>3</v>
      </c>
      <c r="K60" s="19">
        <f t="shared" si="2"/>
        <v>90</v>
      </c>
      <c r="L60" s="20">
        <f t="shared" si="7"/>
        <v>27</v>
      </c>
      <c r="M60" s="19">
        <v>124</v>
      </c>
      <c r="N60" s="19">
        <v>124</v>
      </c>
      <c r="O60" s="19">
        <v>105</v>
      </c>
      <c r="P60" s="19">
        <v>107</v>
      </c>
      <c r="Q60" s="20">
        <f t="shared" si="4"/>
        <v>99.065420560747668</v>
      </c>
      <c r="R60" s="20">
        <f t="shared" si="5"/>
        <v>39.626168224299072</v>
      </c>
      <c r="S60" s="26">
        <f t="shared" si="0"/>
        <v>91.826168224299067</v>
      </c>
    </row>
    <row r="61" spans="1:19">
      <c r="A61" s="19">
        <v>58</v>
      </c>
      <c r="B61" s="19" t="s">
        <v>224</v>
      </c>
      <c r="C61" s="36" t="s">
        <v>160</v>
      </c>
      <c r="D61" s="19">
        <v>8.5</v>
      </c>
      <c r="E61" s="19">
        <v>9</v>
      </c>
      <c r="F61" s="19">
        <v>25.5</v>
      </c>
      <c r="G61" s="19">
        <v>34</v>
      </c>
      <c r="H61" s="26">
        <v>86.4</v>
      </c>
      <c r="I61" s="26">
        <f t="shared" si="1"/>
        <v>25.92</v>
      </c>
      <c r="J61" s="19">
        <v>3</v>
      </c>
      <c r="K61" s="19">
        <f t="shared" si="2"/>
        <v>90</v>
      </c>
      <c r="L61" s="20">
        <f t="shared" si="7"/>
        <v>27</v>
      </c>
      <c r="M61" s="19">
        <v>208</v>
      </c>
      <c r="N61" s="19">
        <v>210</v>
      </c>
      <c r="O61" s="19">
        <v>187</v>
      </c>
      <c r="P61" s="19">
        <v>187</v>
      </c>
      <c r="Q61" s="20">
        <f t="shared" si="4"/>
        <v>99.523809523809518</v>
      </c>
      <c r="R61" s="20">
        <f t="shared" si="5"/>
        <v>39.80952380952381</v>
      </c>
      <c r="S61" s="26">
        <f t="shared" si="0"/>
        <v>92.729523809523812</v>
      </c>
    </row>
    <row r="62" spans="1:19">
      <c r="A62" s="19">
        <v>59</v>
      </c>
      <c r="B62" s="19" t="s">
        <v>225</v>
      </c>
      <c r="C62" s="36" t="s">
        <v>161</v>
      </c>
      <c r="D62" s="19">
        <v>8</v>
      </c>
      <c r="E62" s="19">
        <v>9</v>
      </c>
      <c r="F62" s="19">
        <v>35.5</v>
      </c>
      <c r="G62" s="19">
        <v>36</v>
      </c>
      <c r="H62" s="20">
        <f t="shared" si="6"/>
        <v>93.75</v>
      </c>
      <c r="I62" s="20">
        <f t="shared" si="1"/>
        <v>28.125</v>
      </c>
      <c r="J62" s="19">
        <v>3</v>
      </c>
      <c r="K62" s="19">
        <f t="shared" si="2"/>
        <v>90</v>
      </c>
      <c r="L62" s="20">
        <f t="shared" si="7"/>
        <v>27</v>
      </c>
      <c r="M62" s="19">
        <v>595</v>
      </c>
      <c r="N62" s="19">
        <v>599</v>
      </c>
      <c r="O62" s="19">
        <v>517</v>
      </c>
      <c r="P62" s="19">
        <v>519</v>
      </c>
      <c r="Q62" s="26">
        <v>99.3</v>
      </c>
      <c r="R62" s="26">
        <f t="shared" si="5"/>
        <v>39.72</v>
      </c>
      <c r="S62" s="26">
        <f t="shared" si="0"/>
        <v>94.844999999999999</v>
      </c>
    </row>
    <row r="63" spans="1:19">
      <c r="A63" s="19">
        <v>60</v>
      </c>
      <c r="B63" s="19" t="s">
        <v>226</v>
      </c>
      <c r="C63" s="36" t="s">
        <v>162</v>
      </c>
      <c r="D63" s="19">
        <v>9</v>
      </c>
      <c r="E63" s="19">
        <v>9</v>
      </c>
      <c r="F63" s="19">
        <v>33</v>
      </c>
      <c r="G63" s="19">
        <v>34</v>
      </c>
      <c r="H63" s="26">
        <v>98.4</v>
      </c>
      <c r="I63" s="26">
        <f t="shared" si="1"/>
        <v>29.52</v>
      </c>
      <c r="J63" s="19">
        <v>3</v>
      </c>
      <c r="K63" s="19">
        <f t="shared" si="2"/>
        <v>90</v>
      </c>
      <c r="L63" s="20">
        <f t="shared" si="7"/>
        <v>27</v>
      </c>
      <c r="M63" s="19">
        <v>218</v>
      </c>
      <c r="N63" s="19">
        <v>220</v>
      </c>
      <c r="O63" s="19">
        <v>174</v>
      </c>
      <c r="P63" s="19">
        <v>175</v>
      </c>
      <c r="Q63" s="26">
        <v>98.8</v>
      </c>
      <c r="R63" s="26">
        <f t="shared" si="5"/>
        <v>39.520000000000003</v>
      </c>
      <c r="S63" s="26">
        <f t="shared" si="0"/>
        <v>96.039999999999992</v>
      </c>
    </row>
    <row r="64" spans="1:19">
      <c r="A64" s="19">
        <v>61</v>
      </c>
      <c r="B64" s="19" t="s">
        <v>227</v>
      </c>
      <c r="C64" s="36" t="s">
        <v>163</v>
      </c>
      <c r="D64" s="19">
        <v>10</v>
      </c>
      <c r="E64" s="19">
        <v>11</v>
      </c>
      <c r="F64" s="19">
        <v>5</v>
      </c>
      <c r="G64" s="19">
        <v>33</v>
      </c>
      <c r="H64" s="26">
        <v>53.5</v>
      </c>
      <c r="I64" s="26">
        <f t="shared" si="1"/>
        <v>16.05</v>
      </c>
      <c r="J64" s="19">
        <v>4</v>
      </c>
      <c r="K64" s="19">
        <f t="shared" si="2"/>
        <v>100</v>
      </c>
      <c r="L64" s="20">
        <f t="shared" si="7"/>
        <v>30</v>
      </c>
      <c r="M64" s="19">
        <v>267</v>
      </c>
      <c r="N64" s="19">
        <v>275</v>
      </c>
      <c r="O64" s="19">
        <v>209</v>
      </c>
      <c r="P64" s="19">
        <v>213</v>
      </c>
      <c r="Q64" s="20">
        <f t="shared" si="4"/>
        <v>97.606487409304307</v>
      </c>
      <c r="R64" s="20">
        <f t="shared" si="5"/>
        <v>39.042594963721726</v>
      </c>
      <c r="S64" s="26">
        <f t="shared" si="0"/>
        <v>85.092594963721723</v>
      </c>
    </row>
    <row r="65" spans="1:19">
      <c r="A65" s="19">
        <v>62</v>
      </c>
      <c r="B65" s="19" t="s">
        <v>228</v>
      </c>
      <c r="C65" s="36" t="s">
        <v>320</v>
      </c>
      <c r="D65" s="19">
        <v>7.5</v>
      </c>
      <c r="E65" s="19">
        <v>9</v>
      </c>
      <c r="F65" s="19">
        <v>31.5</v>
      </c>
      <c r="G65" s="19">
        <v>34</v>
      </c>
      <c r="H65" s="26">
        <v>90</v>
      </c>
      <c r="I65" s="26">
        <f t="shared" si="1"/>
        <v>27</v>
      </c>
      <c r="J65" s="19">
        <v>3</v>
      </c>
      <c r="K65" s="19">
        <f t="shared" si="2"/>
        <v>90</v>
      </c>
      <c r="L65" s="20">
        <f t="shared" si="7"/>
        <v>27</v>
      </c>
      <c r="M65" s="19">
        <v>692</v>
      </c>
      <c r="N65" s="19">
        <v>692</v>
      </c>
      <c r="O65" s="19">
        <v>593</v>
      </c>
      <c r="P65" s="19">
        <v>595</v>
      </c>
      <c r="Q65" s="26">
        <v>99.9</v>
      </c>
      <c r="R65" s="26">
        <f t="shared" si="5"/>
        <v>39.960000000000008</v>
      </c>
      <c r="S65" s="26">
        <f t="shared" si="0"/>
        <v>93.960000000000008</v>
      </c>
    </row>
    <row r="66" spans="1:19">
      <c r="A66" s="19">
        <v>63</v>
      </c>
      <c r="B66" s="19" t="s">
        <v>228</v>
      </c>
      <c r="C66" s="36" t="s">
        <v>321</v>
      </c>
      <c r="D66" s="19">
        <v>0.5</v>
      </c>
      <c r="E66" s="19">
        <v>9</v>
      </c>
      <c r="F66" s="19">
        <v>15</v>
      </c>
      <c r="G66" s="19">
        <v>33</v>
      </c>
      <c r="H66" s="26">
        <v>28.4</v>
      </c>
      <c r="I66" s="26">
        <f t="shared" si="1"/>
        <v>8.52</v>
      </c>
      <c r="J66" s="19">
        <v>4</v>
      </c>
      <c r="K66" s="19">
        <f t="shared" si="2"/>
        <v>100</v>
      </c>
      <c r="L66" s="20">
        <f t="shared" si="7"/>
        <v>30</v>
      </c>
      <c r="M66" s="19">
        <v>286</v>
      </c>
      <c r="N66" s="19">
        <v>288</v>
      </c>
      <c r="O66" s="19">
        <v>311</v>
      </c>
      <c r="P66" s="19">
        <v>311</v>
      </c>
      <c r="Q66" s="20">
        <f t="shared" si="4"/>
        <v>99.652777777777786</v>
      </c>
      <c r="R66" s="20">
        <f t="shared" si="5"/>
        <v>39.861111111111114</v>
      </c>
      <c r="S66" s="26">
        <f t="shared" si="0"/>
        <v>78.38111111111111</v>
      </c>
    </row>
    <row r="67" spans="1:19">
      <c r="A67" s="19">
        <v>64</v>
      </c>
      <c r="B67" s="19" t="s">
        <v>229</v>
      </c>
      <c r="C67" s="36" t="s">
        <v>164</v>
      </c>
      <c r="D67" s="19">
        <v>10</v>
      </c>
      <c r="E67" s="19">
        <v>11</v>
      </c>
      <c r="F67" s="19">
        <v>38</v>
      </c>
      <c r="G67" s="19">
        <v>38</v>
      </c>
      <c r="H67" s="20">
        <f t="shared" si="6"/>
        <v>95.454545454545453</v>
      </c>
      <c r="I67" s="20">
        <f t="shared" si="1"/>
        <v>28.636363636363637</v>
      </c>
      <c r="J67" s="19">
        <v>3</v>
      </c>
      <c r="K67" s="19">
        <f t="shared" si="2"/>
        <v>90</v>
      </c>
      <c r="L67" s="20">
        <f t="shared" si="7"/>
        <v>27</v>
      </c>
      <c r="M67" s="19">
        <v>480</v>
      </c>
      <c r="N67" s="19">
        <v>487</v>
      </c>
      <c r="O67" s="19">
        <v>369</v>
      </c>
      <c r="P67" s="19">
        <v>370</v>
      </c>
      <c r="Q67" s="26">
        <v>98.7</v>
      </c>
      <c r="R67" s="26">
        <f t="shared" si="5"/>
        <v>39.480000000000004</v>
      </c>
      <c r="S67" s="26">
        <f t="shared" si="0"/>
        <v>95.116363636363644</v>
      </c>
    </row>
    <row r="68" spans="1:19">
      <c r="A68" s="19">
        <v>65</v>
      </c>
      <c r="B68" s="19" t="s">
        <v>230</v>
      </c>
      <c r="C68" s="36" t="s">
        <v>165</v>
      </c>
      <c r="D68" s="19">
        <v>7.5</v>
      </c>
      <c r="E68" s="19">
        <v>9</v>
      </c>
      <c r="F68" s="19">
        <v>27</v>
      </c>
      <c r="G68" s="19">
        <v>34</v>
      </c>
      <c r="H68" s="26">
        <v>83.4</v>
      </c>
      <c r="I68" s="26">
        <f t="shared" si="1"/>
        <v>25.02</v>
      </c>
      <c r="J68" s="19">
        <v>4</v>
      </c>
      <c r="K68" s="19">
        <f t="shared" si="2"/>
        <v>100</v>
      </c>
      <c r="L68" s="20">
        <f t="shared" si="7"/>
        <v>30</v>
      </c>
      <c r="M68" s="19">
        <v>354</v>
      </c>
      <c r="N68" s="19">
        <v>355</v>
      </c>
      <c r="O68" s="19">
        <v>320</v>
      </c>
      <c r="P68" s="19">
        <v>322</v>
      </c>
      <c r="Q68" s="20">
        <f t="shared" si="4"/>
        <v>99.548595923366292</v>
      </c>
      <c r="R68" s="20">
        <f t="shared" si="5"/>
        <v>39.819438369346521</v>
      </c>
      <c r="S68" s="26">
        <f t="shared" ref="S68:S99" si="8">I68+L68+R68</f>
        <v>94.83943836934651</v>
      </c>
    </row>
    <row r="69" spans="1:19">
      <c r="A69" s="19">
        <v>66</v>
      </c>
      <c r="B69" s="19" t="s">
        <v>231</v>
      </c>
      <c r="C69" s="36" t="s">
        <v>322</v>
      </c>
      <c r="D69" s="19">
        <v>8</v>
      </c>
      <c r="E69" s="19">
        <v>9</v>
      </c>
      <c r="F69" s="19">
        <v>31</v>
      </c>
      <c r="G69" s="19">
        <v>36</v>
      </c>
      <c r="H69" s="26">
        <v>87.1</v>
      </c>
      <c r="I69" s="26">
        <f t="shared" ref="I69:I99" si="9">H69*0.3</f>
        <v>26.13</v>
      </c>
      <c r="J69" s="19">
        <v>4</v>
      </c>
      <c r="K69" s="19">
        <f t="shared" ref="K69:K99" si="10">IF(J69&lt;=3,J69*30,100)</f>
        <v>100</v>
      </c>
      <c r="L69" s="20">
        <f t="shared" si="7"/>
        <v>30</v>
      </c>
      <c r="M69" s="19">
        <v>71</v>
      </c>
      <c r="N69" s="19">
        <v>71</v>
      </c>
      <c r="O69" s="19">
        <v>64</v>
      </c>
      <c r="P69" s="19">
        <v>64</v>
      </c>
      <c r="Q69" s="20">
        <f t="shared" ref="Q69:Q99" si="11">0.5*(M69/N69+O69/P69)*100</f>
        <v>100</v>
      </c>
      <c r="R69" s="20">
        <f t="shared" ref="R69:R99" si="12">Q69*0.4</f>
        <v>40</v>
      </c>
      <c r="S69" s="26">
        <f t="shared" si="8"/>
        <v>96.13</v>
      </c>
    </row>
    <row r="70" spans="1:19">
      <c r="A70" s="19">
        <v>67</v>
      </c>
      <c r="B70" s="19" t="s">
        <v>232</v>
      </c>
      <c r="C70" s="36" t="s">
        <v>166</v>
      </c>
      <c r="D70" s="19">
        <v>9</v>
      </c>
      <c r="E70" s="19">
        <v>9</v>
      </c>
      <c r="F70" s="19">
        <v>34</v>
      </c>
      <c r="G70" s="19">
        <v>34</v>
      </c>
      <c r="H70" s="20">
        <f t="shared" ref="H70:H97" si="13">0.5*(D70/E70+F70/G70)*100</f>
        <v>100</v>
      </c>
      <c r="I70" s="20">
        <f t="shared" si="9"/>
        <v>30</v>
      </c>
      <c r="J70" s="19">
        <v>3</v>
      </c>
      <c r="K70" s="19">
        <f t="shared" si="10"/>
        <v>90</v>
      </c>
      <c r="L70" s="20">
        <f t="shared" si="7"/>
        <v>27</v>
      </c>
      <c r="M70" s="19">
        <v>157</v>
      </c>
      <c r="N70" s="19">
        <v>157</v>
      </c>
      <c r="O70" s="19">
        <v>127</v>
      </c>
      <c r="P70" s="19">
        <v>128</v>
      </c>
      <c r="Q70" s="26">
        <v>99.9</v>
      </c>
      <c r="R70" s="26">
        <f t="shared" si="12"/>
        <v>39.960000000000008</v>
      </c>
      <c r="S70" s="26">
        <f t="shared" si="8"/>
        <v>96.960000000000008</v>
      </c>
    </row>
    <row r="71" spans="1:19">
      <c r="A71" s="19">
        <v>68</v>
      </c>
      <c r="B71" s="19" t="s">
        <v>233</v>
      </c>
      <c r="C71" s="36" t="s">
        <v>167</v>
      </c>
      <c r="D71" s="19">
        <v>8</v>
      </c>
      <c r="E71" s="19">
        <v>9</v>
      </c>
      <c r="F71" s="19">
        <v>36</v>
      </c>
      <c r="G71" s="19">
        <v>36</v>
      </c>
      <c r="H71" s="26">
        <v>94.1</v>
      </c>
      <c r="I71" s="26">
        <f t="shared" si="9"/>
        <v>28.229999999999997</v>
      </c>
      <c r="J71" s="19">
        <v>2</v>
      </c>
      <c r="K71" s="19">
        <f t="shared" si="10"/>
        <v>60</v>
      </c>
      <c r="L71" s="20">
        <f t="shared" si="7"/>
        <v>18</v>
      </c>
      <c r="M71" s="19">
        <v>637</v>
      </c>
      <c r="N71" s="19">
        <v>637</v>
      </c>
      <c r="O71" s="19">
        <v>626</v>
      </c>
      <c r="P71" s="19">
        <v>627</v>
      </c>
      <c r="Q71" s="20">
        <f t="shared" si="11"/>
        <v>99.920255183413076</v>
      </c>
      <c r="R71" s="20">
        <f t="shared" si="12"/>
        <v>39.96810207336523</v>
      </c>
      <c r="S71" s="26">
        <f t="shared" si="8"/>
        <v>86.19810207336522</v>
      </c>
    </row>
    <row r="72" spans="1:19">
      <c r="A72" s="19">
        <v>69</v>
      </c>
      <c r="B72" s="19" t="s">
        <v>233</v>
      </c>
      <c r="C72" s="36" t="s">
        <v>168</v>
      </c>
      <c r="D72" s="19">
        <v>9</v>
      </c>
      <c r="E72" s="19">
        <v>9</v>
      </c>
      <c r="F72" s="19">
        <v>35</v>
      </c>
      <c r="G72" s="19">
        <v>36</v>
      </c>
      <c r="H72" s="26">
        <v>99.4</v>
      </c>
      <c r="I72" s="26">
        <f t="shared" si="9"/>
        <v>29.82</v>
      </c>
      <c r="J72" s="19">
        <v>4</v>
      </c>
      <c r="K72" s="19">
        <f t="shared" si="10"/>
        <v>100</v>
      </c>
      <c r="L72" s="20">
        <f t="shared" si="7"/>
        <v>30</v>
      </c>
      <c r="M72" s="19">
        <v>170</v>
      </c>
      <c r="N72" s="19">
        <v>170</v>
      </c>
      <c r="O72" s="19">
        <v>134</v>
      </c>
      <c r="P72" s="19">
        <v>135</v>
      </c>
      <c r="Q72" s="20">
        <f t="shared" si="11"/>
        <v>99.629629629629619</v>
      </c>
      <c r="R72" s="20">
        <f t="shared" si="12"/>
        <v>39.851851851851848</v>
      </c>
      <c r="S72" s="26">
        <f t="shared" si="8"/>
        <v>99.671851851851841</v>
      </c>
    </row>
    <row r="73" spans="1:19">
      <c r="A73" s="19">
        <v>70</v>
      </c>
      <c r="B73" s="19" t="s">
        <v>233</v>
      </c>
      <c r="C73" s="36" t="s">
        <v>169</v>
      </c>
      <c r="D73" s="19">
        <v>7</v>
      </c>
      <c r="E73" s="19">
        <v>9</v>
      </c>
      <c r="F73" s="19">
        <v>35.5</v>
      </c>
      <c r="G73" s="19">
        <v>36</v>
      </c>
      <c r="H73" s="26">
        <v>88.9</v>
      </c>
      <c r="I73" s="26">
        <f t="shared" si="9"/>
        <v>26.67</v>
      </c>
      <c r="J73" s="19">
        <v>4</v>
      </c>
      <c r="K73" s="19">
        <f t="shared" si="10"/>
        <v>100</v>
      </c>
      <c r="L73" s="20">
        <f t="shared" si="7"/>
        <v>30</v>
      </c>
      <c r="M73" s="19">
        <v>552</v>
      </c>
      <c r="N73" s="19">
        <v>555</v>
      </c>
      <c r="O73" s="19">
        <v>439</v>
      </c>
      <c r="P73" s="19">
        <v>445</v>
      </c>
      <c r="Q73" s="20">
        <f t="shared" si="11"/>
        <v>99.055572426358935</v>
      </c>
      <c r="R73" s="20">
        <f t="shared" si="12"/>
        <v>39.622228970543574</v>
      </c>
      <c r="S73" s="26">
        <f t="shared" si="8"/>
        <v>96.292228970543576</v>
      </c>
    </row>
    <row r="74" spans="1:19">
      <c r="A74" s="19">
        <v>71</v>
      </c>
      <c r="B74" s="19" t="s">
        <v>233</v>
      </c>
      <c r="C74" s="36" t="s">
        <v>170</v>
      </c>
      <c r="D74" s="19">
        <v>8</v>
      </c>
      <c r="E74" s="19">
        <v>9</v>
      </c>
      <c r="F74" s="19">
        <v>32</v>
      </c>
      <c r="G74" s="19">
        <v>34</v>
      </c>
      <c r="H74" s="26">
        <v>91.1</v>
      </c>
      <c r="I74" s="26">
        <f t="shared" si="9"/>
        <v>27.33</v>
      </c>
      <c r="J74" s="19">
        <v>3</v>
      </c>
      <c r="K74" s="19">
        <f t="shared" si="10"/>
        <v>90</v>
      </c>
      <c r="L74" s="20">
        <f t="shared" ref="L74:L99" si="14">K74*0.3</f>
        <v>27</v>
      </c>
      <c r="M74" s="19">
        <v>519</v>
      </c>
      <c r="N74" s="19">
        <v>519</v>
      </c>
      <c r="O74" s="19">
        <v>496</v>
      </c>
      <c r="P74" s="19">
        <v>496</v>
      </c>
      <c r="Q74" s="20">
        <f t="shared" si="11"/>
        <v>100</v>
      </c>
      <c r="R74" s="20">
        <f t="shared" si="12"/>
        <v>40</v>
      </c>
      <c r="S74" s="26">
        <f t="shared" si="8"/>
        <v>94.33</v>
      </c>
    </row>
    <row r="75" spans="1:19">
      <c r="A75" s="19">
        <v>72</v>
      </c>
      <c r="B75" s="19" t="s">
        <v>234</v>
      </c>
      <c r="C75" s="36" t="s">
        <v>171</v>
      </c>
      <c r="D75" s="19">
        <v>7</v>
      </c>
      <c r="E75" s="19">
        <v>9</v>
      </c>
      <c r="F75" s="19">
        <v>21</v>
      </c>
      <c r="G75" s="19">
        <v>37</v>
      </c>
      <c r="H75" s="20">
        <f t="shared" si="13"/>
        <v>67.267267267267258</v>
      </c>
      <c r="I75" s="20">
        <f t="shared" si="9"/>
        <v>20.180180180180177</v>
      </c>
      <c r="J75" s="19">
        <v>4</v>
      </c>
      <c r="K75" s="19">
        <f t="shared" si="10"/>
        <v>100</v>
      </c>
      <c r="L75" s="20">
        <f t="shared" si="14"/>
        <v>30</v>
      </c>
      <c r="M75" s="19">
        <v>49</v>
      </c>
      <c r="N75" s="19">
        <v>49</v>
      </c>
      <c r="O75" s="19">
        <v>42</v>
      </c>
      <c r="P75" s="19">
        <v>43</v>
      </c>
      <c r="Q75" s="20">
        <f t="shared" si="11"/>
        <v>98.837209302325576</v>
      </c>
      <c r="R75" s="20">
        <f t="shared" si="12"/>
        <v>39.534883720930232</v>
      </c>
      <c r="S75" s="20">
        <f t="shared" si="8"/>
        <v>89.715063901110398</v>
      </c>
    </row>
    <row r="76" spans="1:19">
      <c r="A76" s="19">
        <v>73</v>
      </c>
      <c r="B76" s="19" t="s">
        <v>234</v>
      </c>
      <c r="C76" s="36" t="s">
        <v>172</v>
      </c>
      <c r="D76" s="19">
        <v>8</v>
      </c>
      <c r="E76" s="19">
        <v>9</v>
      </c>
      <c r="F76" s="19">
        <v>26</v>
      </c>
      <c r="G76" s="19">
        <v>35</v>
      </c>
      <c r="H76" s="20">
        <f t="shared" si="13"/>
        <v>81.587301587301582</v>
      </c>
      <c r="I76" s="20">
        <f t="shared" si="9"/>
        <v>24.476190476190474</v>
      </c>
      <c r="J76" s="19">
        <v>1</v>
      </c>
      <c r="K76" s="19">
        <f t="shared" si="10"/>
        <v>30</v>
      </c>
      <c r="L76" s="20">
        <f t="shared" si="14"/>
        <v>9</v>
      </c>
      <c r="M76" s="19">
        <v>167</v>
      </c>
      <c r="N76" s="19">
        <v>168</v>
      </c>
      <c r="O76" s="19">
        <v>159</v>
      </c>
      <c r="P76" s="19">
        <v>160</v>
      </c>
      <c r="Q76" s="20">
        <f t="shared" si="11"/>
        <v>99.389880952380949</v>
      </c>
      <c r="R76" s="20">
        <f t="shared" si="12"/>
        <v>39.75595238095238</v>
      </c>
      <c r="S76" s="20">
        <f t="shared" si="8"/>
        <v>73.232142857142861</v>
      </c>
    </row>
    <row r="77" spans="1:19">
      <c r="A77" s="19">
        <v>74</v>
      </c>
      <c r="B77" s="19" t="s">
        <v>235</v>
      </c>
      <c r="C77" s="36" t="s">
        <v>173</v>
      </c>
      <c r="D77" s="19">
        <v>11</v>
      </c>
      <c r="E77" s="19">
        <v>11</v>
      </c>
      <c r="F77" s="19">
        <v>38</v>
      </c>
      <c r="G77" s="19">
        <v>38</v>
      </c>
      <c r="H77" s="20">
        <f t="shared" si="13"/>
        <v>100</v>
      </c>
      <c r="I77" s="20">
        <f t="shared" si="9"/>
        <v>30</v>
      </c>
      <c r="J77" s="19">
        <v>3</v>
      </c>
      <c r="K77" s="19">
        <f t="shared" si="10"/>
        <v>90</v>
      </c>
      <c r="L77" s="20">
        <f t="shared" si="14"/>
        <v>27</v>
      </c>
      <c r="M77" s="19">
        <v>551</v>
      </c>
      <c r="N77" s="19">
        <v>557</v>
      </c>
      <c r="O77" s="19">
        <v>464</v>
      </c>
      <c r="P77" s="19">
        <v>471</v>
      </c>
      <c r="Q77" s="26">
        <v>98.9</v>
      </c>
      <c r="R77" s="26">
        <f t="shared" si="12"/>
        <v>39.56</v>
      </c>
      <c r="S77" s="26">
        <f t="shared" si="8"/>
        <v>96.56</v>
      </c>
    </row>
    <row r="78" spans="1:19">
      <c r="A78" s="19">
        <v>75</v>
      </c>
      <c r="B78" s="19" t="s">
        <v>236</v>
      </c>
      <c r="C78" s="36" t="s">
        <v>174</v>
      </c>
      <c r="D78" s="19">
        <v>7</v>
      </c>
      <c r="E78" s="19">
        <v>9</v>
      </c>
      <c r="F78" s="19">
        <v>35</v>
      </c>
      <c r="G78" s="19">
        <v>35</v>
      </c>
      <c r="H78" s="20">
        <f t="shared" si="13"/>
        <v>88.888888888888886</v>
      </c>
      <c r="I78" s="20">
        <f t="shared" si="9"/>
        <v>26.666666666666664</v>
      </c>
      <c r="J78" s="19">
        <v>4</v>
      </c>
      <c r="K78" s="19">
        <f t="shared" si="10"/>
        <v>100</v>
      </c>
      <c r="L78" s="20">
        <f t="shared" si="14"/>
        <v>30</v>
      </c>
      <c r="M78" s="19">
        <v>144</v>
      </c>
      <c r="N78" s="19">
        <v>144</v>
      </c>
      <c r="O78" s="19">
        <v>107</v>
      </c>
      <c r="P78" s="19">
        <v>108</v>
      </c>
      <c r="Q78" s="26">
        <v>99</v>
      </c>
      <c r="R78" s="26">
        <f t="shared" si="12"/>
        <v>39.6</v>
      </c>
      <c r="S78" s="26">
        <f t="shared" si="8"/>
        <v>96.266666666666666</v>
      </c>
    </row>
    <row r="79" spans="1:19">
      <c r="A79" s="19">
        <v>76</v>
      </c>
      <c r="B79" s="19" t="s">
        <v>237</v>
      </c>
      <c r="C79" s="36" t="s">
        <v>175</v>
      </c>
      <c r="D79" s="19">
        <v>9</v>
      </c>
      <c r="E79" s="19">
        <v>9</v>
      </c>
      <c r="F79" s="19">
        <v>37</v>
      </c>
      <c r="G79" s="19">
        <v>37</v>
      </c>
      <c r="H79" s="20">
        <f t="shared" si="13"/>
        <v>100</v>
      </c>
      <c r="I79" s="20">
        <f t="shared" si="9"/>
        <v>30</v>
      </c>
      <c r="J79" s="19">
        <v>4</v>
      </c>
      <c r="K79" s="19">
        <f t="shared" si="10"/>
        <v>100</v>
      </c>
      <c r="L79" s="20">
        <f t="shared" si="14"/>
        <v>30</v>
      </c>
      <c r="M79" s="19">
        <v>557</v>
      </c>
      <c r="N79" s="19">
        <v>558</v>
      </c>
      <c r="O79" s="19">
        <v>494</v>
      </c>
      <c r="P79" s="19">
        <v>495</v>
      </c>
      <c r="Q79" s="26">
        <v>99.9</v>
      </c>
      <c r="R79" s="26">
        <f t="shared" si="12"/>
        <v>39.960000000000008</v>
      </c>
      <c r="S79" s="26">
        <f t="shared" si="8"/>
        <v>99.960000000000008</v>
      </c>
    </row>
    <row r="80" spans="1:19">
      <c r="A80" s="19">
        <v>77</v>
      </c>
      <c r="B80" s="19" t="s">
        <v>238</v>
      </c>
      <c r="C80" s="36" t="s">
        <v>176</v>
      </c>
      <c r="D80" s="19">
        <v>8</v>
      </c>
      <c r="E80" s="19">
        <v>9</v>
      </c>
      <c r="F80" s="19">
        <v>29</v>
      </c>
      <c r="G80" s="19">
        <v>35</v>
      </c>
      <c r="H80" s="20">
        <f t="shared" si="13"/>
        <v>85.873015873015873</v>
      </c>
      <c r="I80" s="20">
        <f t="shared" si="9"/>
        <v>25.761904761904763</v>
      </c>
      <c r="J80" s="19">
        <v>4</v>
      </c>
      <c r="K80" s="19">
        <f t="shared" si="10"/>
        <v>100</v>
      </c>
      <c r="L80" s="20">
        <f t="shared" si="14"/>
        <v>30</v>
      </c>
      <c r="M80" s="19">
        <v>84</v>
      </c>
      <c r="N80" s="19">
        <v>85</v>
      </c>
      <c r="O80" s="19">
        <v>54</v>
      </c>
      <c r="P80" s="19">
        <v>55</v>
      </c>
      <c r="Q80" s="26">
        <v>98</v>
      </c>
      <c r="R80" s="26">
        <f t="shared" si="12"/>
        <v>39.200000000000003</v>
      </c>
      <c r="S80" s="26">
        <f t="shared" si="8"/>
        <v>94.961904761904762</v>
      </c>
    </row>
    <row r="81" spans="1:19">
      <c r="A81" s="19">
        <v>78</v>
      </c>
      <c r="B81" s="19" t="s">
        <v>239</v>
      </c>
      <c r="C81" s="36" t="s">
        <v>177</v>
      </c>
      <c r="D81" s="19">
        <v>7.5</v>
      </c>
      <c r="E81" s="19">
        <v>9</v>
      </c>
      <c r="F81" s="19">
        <v>31</v>
      </c>
      <c r="G81" s="19">
        <v>37</v>
      </c>
      <c r="H81" s="26">
        <v>86.2</v>
      </c>
      <c r="I81" s="26">
        <f t="shared" si="9"/>
        <v>25.86</v>
      </c>
      <c r="J81" s="19">
        <v>3</v>
      </c>
      <c r="K81" s="19">
        <f t="shared" si="10"/>
        <v>90</v>
      </c>
      <c r="L81" s="20">
        <f t="shared" si="14"/>
        <v>27</v>
      </c>
      <c r="M81" s="19">
        <v>121</v>
      </c>
      <c r="N81" s="19">
        <v>124</v>
      </c>
      <c r="O81" s="19">
        <v>109</v>
      </c>
      <c r="P81" s="19">
        <v>109</v>
      </c>
      <c r="Q81" s="20">
        <f t="shared" si="11"/>
        <v>98.790322580645167</v>
      </c>
      <c r="R81" s="20">
        <f t="shared" si="12"/>
        <v>39.516129032258071</v>
      </c>
      <c r="S81" s="26">
        <f t="shared" si="8"/>
        <v>92.376129032258063</v>
      </c>
    </row>
    <row r="82" spans="1:19">
      <c r="A82" s="19">
        <v>79</v>
      </c>
      <c r="B82" s="19" t="s">
        <v>240</v>
      </c>
      <c r="C82" s="36" t="s">
        <v>323</v>
      </c>
      <c r="D82" s="19">
        <v>8</v>
      </c>
      <c r="E82" s="19">
        <v>9</v>
      </c>
      <c r="F82" s="19">
        <v>32</v>
      </c>
      <c r="G82" s="19">
        <v>36</v>
      </c>
      <c r="H82" s="26">
        <v>88.6</v>
      </c>
      <c r="I82" s="26">
        <f t="shared" si="9"/>
        <v>26.58</v>
      </c>
      <c r="J82" s="19">
        <v>2</v>
      </c>
      <c r="K82" s="19">
        <f t="shared" si="10"/>
        <v>60</v>
      </c>
      <c r="L82" s="20">
        <f t="shared" si="14"/>
        <v>18</v>
      </c>
      <c r="M82" s="19">
        <v>116</v>
      </c>
      <c r="N82" s="19">
        <v>120</v>
      </c>
      <c r="O82" s="19">
        <v>85</v>
      </c>
      <c r="P82" s="19">
        <v>85</v>
      </c>
      <c r="Q82" s="20">
        <f t="shared" si="11"/>
        <v>98.333333333333343</v>
      </c>
      <c r="R82" s="20">
        <f t="shared" si="12"/>
        <v>39.333333333333343</v>
      </c>
      <c r="S82" s="26">
        <f t="shared" si="8"/>
        <v>83.913333333333341</v>
      </c>
    </row>
    <row r="83" spans="1:19">
      <c r="A83" s="19">
        <v>80</v>
      </c>
      <c r="B83" s="19" t="s">
        <v>241</v>
      </c>
      <c r="C83" s="36" t="s">
        <v>178</v>
      </c>
      <c r="D83" s="19">
        <v>7</v>
      </c>
      <c r="E83" s="19">
        <v>9</v>
      </c>
      <c r="F83" s="19">
        <v>31</v>
      </c>
      <c r="G83" s="19">
        <v>36</v>
      </c>
      <c r="H83" s="20">
        <f t="shared" si="13"/>
        <v>81.944444444444443</v>
      </c>
      <c r="I83" s="20">
        <f t="shared" si="9"/>
        <v>24.583333333333332</v>
      </c>
      <c r="J83" s="19">
        <v>3</v>
      </c>
      <c r="K83" s="19">
        <f t="shared" si="10"/>
        <v>90</v>
      </c>
      <c r="L83" s="20">
        <f t="shared" si="14"/>
        <v>27</v>
      </c>
      <c r="M83" s="19">
        <v>227</v>
      </c>
      <c r="N83" s="19">
        <v>227</v>
      </c>
      <c r="O83" s="19">
        <v>223</v>
      </c>
      <c r="P83" s="19">
        <v>223</v>
      </c>
      <c r="Q83" s="20">
        <f t="shared" si="11"/>
        <v>100</v>
      </c>
      <c r="R83" s="20">
        <f t="shared" si="12"/>
        <v>40</v>
      </c>
      <c r="S83" s="20">
        <f t="shared" si="8"/>
        <v>91.583333333333329</v>
      </c>
    </row>
    <row r="84" spans="1:19">
      <c r="A84" s="19">
        <v>81</v>
      </c>
      <c r="B84" s="19" t="s">
        <v>241</v>
      </c>
      <c r="C84" s="36" t="s">
        <v>179</v>
      </c>
      <c r="D84" s="19">
        <v>8</v>
      </c>
      <c r="E84" s="19">
        <v>9</v>
      </c>
      <c r="F84" s="19">
        <v>33.5</v>
      </c>
      <c r="G84" s="19">
        <v>37</v>
      </c>
      <c r="H84" s="26">
        <v>88.4</v>
      </c>
      <c r="I84" s="26">
        <f t="shared" si="9"/>
        <v>26.52</v>
      </c>
      <c r="J84" s="19">
        <v>4</v>
      </c>
      <c r="K84" s="19">
        <f t="shared" si="10"/>
        <v>100</v>
      </c>
      <c r="L84" s="20">
        <f t="shared" si="14"/>
        <v>30</v>
      </c>
      <c r="M84" s="19">
        <v>340</v>
      </c>
      <c r="N84" s="19">
        <v>341</v>
      </c>
      <c r="O84" s="19">
        <v>309</v>
      </c>
      <c r="P84" s="19">
        <v>311</v>
      </c>
      <c r="Q84" s="20">
        <f t="shared" si="11"/>
        <v>99.531829025657473</v>
      </c>
      <c r="R84" s="20">
        <f t="shared" si="12"/>
        <v>39.812731610262993</v>
      </c>
      <c r="S84" s="26">
        <f t="shared" si="8"/>
        <v>96.332731610262982</v>
      </c>
    </row>
    <row r="85" spans="1:19">
      <c r="A85" s="19">
        <v>82</v>
      </c>
      <c r="B85" s="19" t="s">
        <v>242</v>
      </c>
      <c r="C85" s="36" t="s">
        <v>180</v>
      </c>
      <c r="D85" s="19">
        <v>8</v>
      </c>
      <c r="E85" s="19">
        <v>9</v>
      </c>
      <c r="F85" s="19">
        <v>25</v>
      </c>
      <c r="G85" s="19">
        <v>35</v>
      </c>
      <c r="H85" s="26">
        <v>80.599999999999994</v>
      </c>
      <c r="I85" s="26">
        <f t="shared" si="9"/>
        <v>24.179999999999996</v>
      </c>
      <c r="J85" s="19">
        <v>4</v>
      </c>
      <c r="K85" s="19">
        <f t="shared" si="10"/>
        <v>100</v>
      </c>
      <c r="L85" s="20">
        <f t="shared" si="14"/>
        <v>30</v>
      </c>
      <c r="M85" s="19">
        <v>151</v>
      </c>
      <c r="N85" s="19">
        <v>153</v>
      </c>
      <c r="O85" s="19">
        <v>125</v>
      </c>
      <c r="P85" s="19">
        <v>127</v>
      </c>
      <c r="Q85" s="20">
        <f t="shared" si="11"/>
        <v>98.559003653955017</v>
      </c>
      <c r="R85" s="20">
        <f t="shared" si="12"/>
        <v>39.42360146158201</v>
      </c>
      <c r="S85" s="26">
        <f t="shared" si="8"/>
        <v>93.603601461582002</v>
      </c>
    </row>
    <row r="86" spans="1:19">
      <c r="A86" s="19">
        <v>83</v>
      </c>
      <c r="B86" s="19" t="s">
        <v>243</v>
      </c>
      <c r="C86" s="36" t="s">
        <v>181</v>
      </c>
      <c r="D86" s="19">
        <v>8</v>
      </c>
      <c r="E86" s="19">
        <v>9</v>
      </c>
      <c r="F86" s="19">
        <v>31.5</v>
      </c>
      <c r="G86" s="19">
        <v>36</v>
      </c>
      <c r="H86" s="26">
        <v>88.6</v>
      </c>
      <c r="I86" s="26">
        <f t="shared" si="9"/>
        <v>26.58</v>
      </c>
      <c r="J86" s="19">
        <v>2</v>
      </c>
      <c r="K86" s="19">
        <f t="shared" si="10"/>
        <v>60</v>
      </c>
      <c r="L86" s="20">
        <f t="shared" si="14"/>
        <v>18</v>
      </c>
      <c r="M86" s="19">
        <v>154</v>
      </c>
      <c r="N86" s="19">
        <v>155</v>
      </c>
      <c r="O86" s="19">
        <v>119</v>
      </c>
      <c r="P86" s="19">
        <v>120</v>
      </c>
      <c r="Q86" s="20">
        <f t="shared" si="11"/>
        <v>99.260752688172047</v>
      </c>
      <c r="R86" s="20">
        <f t="shared" si="12"/>
        <v>39.704301075268823</v>
      </c>
      <c r="S86" s="26">
        <f t="shared" si="8"/>
        <v>84.284301075268814</v>
      </c>
    </row>
    <row r="87" spans="1:19">
      <c r="A87" s="19">
        <v>84</v>
      </c>
      <c r="B87" s="19" t="s">
        <v>243</v>
      </c>
      <c r="C87" s="36" t="s">
        <v>182</v>
      </c>
      <c r="D87" s="19">
        <v>8</v>
      </c>
      <c r="E87" s="19">
        <v>9</v>
      </c>
      <c r="F87" s="19">
        <v>35</v>
      </c>
      <c r="G87" s="19">
        <v>36</v>
      </c>
      <c r="H87" s="26">
        <v>93.6</v>
      </c>
      <c r="I87" s="26">
        <f t="shared" si="9"/>
        <v>28.08</v>
      </c>
      <c r="J87" s="19">
        <v>2</v>
      </c>
      <c r="K87" s="19">
        <f t="shared" si="10"/>
        <v>60</v>
      </c>
      <c r="L87" s="20">
        <f t="shared" si="14"/>
        <v>18</v>
      </c>
      <c r="M87" s="19">
        <v>233</v>
      </c>
      <c r="N87" s="19">
        <v>235</v>
      </c>
      <c r="O87" s="19">
        <v>218</v>
      </c>
      <c r="P87" s="19">
        <v>218</v>
      </c>
      <c r="Q87" s="20">
        <f t="shared" si="11"/>
        <v>99.574468085106389</v>
      </c>
      <c r="R87" s="20">
        <f t="shared" si="12"/>
        <v>39.829787234042556</v>
      </c>
      <c r="S87" s="26">
        <f t="shared" si="8"/>
        <v>85.909787234042554</v>
      </c>
    </row>
    <row r="88" spans="1:19">
      <c r="A88" s="19">
        <v>85</v>
      </c>
      <c r="B88" s="19" t="s">
        <v>244</v>
      </c>
      <c r="C88" s="36" t="s">
        <v>183</v>
      </c>
      <c r="D88" s="19">
        <v>8</v>
      </c>
      <c r="E88" s="19">
        <v>9</v>
      </c>
      <c r="F88" s="19">
        <v>31.5</v>
      </c>
      <c r="G88" s="19">
        <v>35</v>
      </c>
      <c r="H88" s="26">
        <v>89</v>
      </c>
      <c r="I88" s="26">
        <f t="shared" si="9"/>
        <v>26.7</v>
      </c>
      <c r="J88" s="19">
        <v>3</v>
      </c>
      <c r="K88" s="19">
        <f t="shared" si="10"/>
        <v>90</v>
      </c>
      <c r="L88" s="20">
        <f t="shared" si="14"/>
        <v>27</v>
      </c>
      <c r="M88" s="19">
        <v>114</v>
      </c>
      <c r="N88" s="19">
        <v>114</v>
      </c>
      <c r="O88" s="19">
        <v>89</v>
      </c>
      <c r="P88" s="19">
        <v>89</v>
      </c>
      <c r="Q88" s="20">
        <f t="shared" si="11"/>
        <v>100</v>
      </c>
      <c r="R88" s="20">
        <f t="shared" si="12"/>
        <v>40</v>
      </c>
      <c r="S88" s="26">
        <f t="shared" si="8"/>
        <v>93.7</v>
      </c>
    </row>
    <row r="89" spans="1:19">
      <c r="A89" s="19">
        <v>86</v>
      </c>
      <c r="B89" s="19" t="s">
        <v>245</v>
      </c>
      <c r="C89" s="36" t="s">
        <v>184</v>
      </c>
      <c r="D89" s="19">
        <v>7.5</v>
      </c>
      <c r="E89" s="19">
        <v>9</v>
      </c>
      <c r="F89" s="19">
        <v>34.5</v>
      </c>
      <c r="G89" s="19">
        <v>37</v>
      </c>
      <c r="H89" s="26">
        <v>89.9</v>
      </c>
      <c r="I89" s="26">
        <f t="shared" si="9"/>
        <v>26.970000000000002</v>
      </c>
      <c r="J89" s="19">
        <v>4</v>
      </c>
      <c r="K89" s="19">
        <f t="shared" si="10"/>
        <v>100</v>
      </c>
      <c r="L89" s="20">
        <f t="shared" si="14"/>
        <v>30</v>
      </c>
      <c r="M89" s="19">
        <v>48</v>
      </c>
      <c r="N89" s="19">
        <v>49</v>
      </c>
      <c r="O89" s="19">
        <v>42</v>
      </c>
      <c r="P89" s="19">
        <v>42</v>
      </c>
      <c r="Q89" s="20">
        <f t="shared" si="11"/>
        <v>98.979591836734699</v>
      </c>
      <c r="R89" s="20">
        <f t="shared" si="12"/>
        <v>39.591836734693885</v>
      </c>
      <c r="S89" s="26">
        <f t="shared" si="8"/>
        <v>96.561836734693884</v>
      </c>
    </row>
    <row r="90" spans="1:19">
      <c r="A90" s="19">
        <v>87</v>
      </c>
      <c r="B90" s="19" t="s">
        <v>246</v>
      </c>
      <c r="C90" s="36" t="s">
        <v>185</v>
      </c>
      <c r="D90" s="19">
        <v>8</v>
      </c>
      <c r="E90" s="19">
        <v>9</v>
      </c>
      <c r="F90" s="19">
        <v>31</v>
      </c>
      <c r="G90" s="19">
        <v>34</v>
      </c>
      <c r="H90" s="20">
        <f t="shared" si="13"/>
        <v>90.032679738562081</v>
      </c>
      <c r="I90" s="20">
        <f t="shared" si="9"/>
        <v>27.009803921568622</v>
      </c>
      <c r="J90" s="19">
        <v>3</v>
      </c>
      <c r="K90" s="19">
        <f t="shared" si="10"/>
        <v>90</v>
      </c>
      <c r="L90" s="20">
        <f t="shared" si="14"/>
        <v>27</v>
      </c>
      <c r="M90" s="19">
        <v>71</v>
      </c>
      <c r="N90" s="19">
        <v>73</v>
      </c>
      <c r="O90" s="19">
        <v>58</v>
      </c>
      <c r="P90" s="19">
        <v>58</v>
      </c>
      <c r="Q90" s="26">
        <v>99</v>
      </c>
      <c r="R90" s="26">
        <f t="shared" si="12"/>
        <v>39.6</v>
      </c>
      <c r="S90" s="26">
        <f t="shared" si="8"/>
        <v>93.609803921568613</v>
      </c>
    </row>
    <row r="91" spans="1:19">
      <c r="A91" s="19">
        <v>88</v>
      </c>
      <c r="B91" s="19" t="s">
        <v>247</v>
      </c>
      <c r="C91" s="36" t="s">
        <v>186</v>
      </c>
      <c r="D91" s="19">
        <v>8</v>
      </c>
      <c r="E91" s="19">
        <v>9</v>
      </c>
      <c r="F91" s="19">
        <v>35</v>
      </c>
      <c r="G91" s="19">
        <v>36</v>
      </c>
      <c r="H91" s="26">
        <v>92.6</v>
      </c>
      <c r="I91" s="26">
        <f t="shared" si="9"/>
        <v>27.779999999999998</v>
      </c>
      <c r="J91" s="19">
        <v>3</v>
      </c>
      <c r="K91" s="19">
        <f t="shared" si="10"/>
        <v>90</v>
      </c>
      <c r="L91" s="20">
        <f t="shared" si="14"/>
        <v>27</v>
      </c>
      <c r="M91" s="19">
        <v>219</v>
      </c>
      <c r="N91" s="19">
        <v>219</v>
      </c>
      <c r="O91" s="19">
        <v>142</v>
      </c>
      <c r="P91" s="19">
        <v>144</v>
      </c>
      <c r="Q91" s="20">
        <f t="shared" si="11"/>
        <v>99.305555555555557</v>
      </c>
      <c r="R91" s="20">
        <f t="shared" si="12"/>
        <v>39.722222222222229</v>
      </c>
      <c r="S91" s="26">
        <f t="shared" si="8"/>
        <v>94.50222222222223</v>
      </c>
    </row>
    <row r="92" spans="1:19">
      <c r="A92" s="19">
        <v>89</v>
      </c>
      <c r="B92" s="19" t="s">
        <v>248</v>
      </c>
      <c r="C92" s="36" t="s">
        <v>187</v>
      </c>
      <c r="D92" s="19">
        <v>6.5</v>
      </c>
      <c r="E92" s="19">
        <v>9</v>
      </c>
      <c r="F92" s="19">
        <v>25</v>
      </c>
      <c r="G92" s="19">
        <v>34</v>
      </c>
      <c r="H92" s="26">
        <v>75.400000000000006</v>
      </c>
      <c r="I92" s="26">
        <f t="shared" si="9"/>
        <v>22.62</v>
      </c>
      <c r="J92" s="19">
        <v>4</v>
      </c>
      <c r="K92" s="19">
        <f t="shared" si="10"/>
        <v>100</v>
      </c>
      <c r="L92" s="20">
        <f t="shared" si="14"/>
        <v>30</v>
      </c>
      <c r="M92" s="19">
        <v>106</v>
      </c>
      <c r="N92" s="19">
        <v>107</v>
      </c>
      <c r="O92" s="19">
        <v>96</v>
      </c>
      <c r="P92" s="19">
        <v>96</v>
      </c>
      <c r="Q92" s="20">
        <f t="shared" si="11"/>
        <v>99.53271028037382</v>
      </c>
      <c r="R92" s="20">
        <f t="shared" si="12"/>
        <v>39.813084112149532</v>
      </c>
      <c r="S92" s="26">
        <f t="shared" si="8"/>
        <v>92.433084112149544</v>
      </c>
    </row>
    <row r="93" spans="1:19">
      <c r="A93" s="19">
        <v>90</v>
      </c>
      <c r="B93" s="19" t="s">
        <v>249</v>
      </c>
      <c r="C93" s="36" t="s">
        <v>188</v>
      </c>
      <c r="D93" s="12">
        <v>8</v>
      </c>
      <c r="E93" s="19">
        <v>9</v>
      </c>
      <c r="F93" s="19">
        <v>25.5</v>
      </c>
      <c r="G93" s="19">
        <v>35</v>
      </c>
      <c r="H93" s="26">
        <v>80</v>
      </c>
      <c r="I93" s="26">
        <f t="shared" si="9"/>
        <v>24</v>
      </c>
      <c r="J93" s="19">
        <v>4</v>
      </c>
      <c r="K93" s="19">
        <f t="shared" si="10"/>
        <v>100</v>
      </c>
      <c r="L93" s="20">
        <f t="shared" si="14"/>
        <v>30</v>
      </c>
      <c r="M93" s="19">
        <v>22</v>
      </c>
      <c r="N93" s="19">
        <v>22</v>
      </c>
      <c r="O93" s="19">
        <v>20</v>
      </c>
      <c r="P93" s="19">
        <v>20</v>
      </c>
      <c r="Q93" s="20">
        <f t="shared" si="11"/>
        <v>100</v>
      </c>
      <c r="R93" s="20">
        <f t="shared" si="12"/>
        <v>40</v>
      </c>
      <c r="S93" s="26">
        <f t="shared" si="8"/>
        <v>94</v>
      </c>
    </row>
    <row r="94" spans="1:19">
      <c r="A94" s="19">
        <v>91</v>
      </c>
      <c r="B94" s="19" t="s">
        <v>250</v>
      </c>
      <c r="C94" s="36" t="s">
        <v>189</v>
      </c>
      <c r="D94" s="19">
        <v>8</v>
      </c>
      <c r="E94" s="19">
        <v>9</v>
      </c>
      <c r="F94" s="19">
        <v>32</v>
      </c>
      <c r="G94" s="19">
        <v>34</v>
      </c>
      <c r="H94" s="26">
        <v>91.1</v>
      </c>
      <c r="I94" s="26">
        <f t="shared" si="9"/>
        <v>27.33</v>
      </c>
      <c r="J94" s="19">
        <v>2</v>
      </c>
      <c r="K94" s="19">
        <f t="shared" si="10"/>
        <v>60</v>
      </c>
      <c r="L94" s="20">
        <f t="shared" si="14"/>
        <v>18</v>
      </c>
      <c r="M94" s="19">
        <v>139</v>
      </c>
      <c r="N94" s="19">
        <v>142</v>
      </c>
      <c r="O94" s="19">
        <v>98</v>
      </c>
      <c r="P94" s="19">
        <v>98</v>
      </c>
      <c r="Q94" s="20">
        <f t="shared" si="11"/>
        <v>98.943661971830991</v>
      </c>
      <c r="R94" s="20">
        <f t="shared" si="12"/>
        <v>39.577464788732399</v>
      </c>
      <c r="S94" s="26">
        <f t="shared" si="8"/>
        <v>84.907464788732398</v>
      </c>
    </row>
    <row r="95" spans="1:19" s="7" customFormat="1">
      <c r="A95" s="27">
        <v>92</v>
      </c>
      <c r="B95" s="27" t="s">
        <v>251</v>
      </c>
      <c r="C95" s="37" t="s">
        <v>190</v>
      </c>
      <c r="D95" s="27">
        <v>9</v>
      </c>
      <c r="E95" s="27">
        <v>9</v>
      </c>
      <c r="F95" s="27">
        <v>35.5</v>
      </c>
      <c r="G95" s="27">
        <v>37</v>
      </c>
      <c r="H95" s="28">
        <v>98.9</v>
      </c>
      <c r="I95" s="28">
        <f t="shared" si="9"/>
        <v>29.67</v>
      </c>
      <c r="J95" s="27">
        <v>2</v>
      </c>
      <c r="K95" s="27">
        <f t="shared" si="10"/>
        <v>60</v>
      </c>
      <c r="L95" s="29">
        <f t="shared" si="14"/>
        <v>18</v>
      </c>
      <c r="M95" s="27">
        <v>213</v>
      </c>
      <c r="N95" s="27">
        <v>213</v>
      </c>
      <c r="O95" s="27">
        <v>54</v>
      </c>
      <c r="P95" s="27">
        <v>54</v>
      </c>
      <c r="Q95" s="29">
        <f t="shared" si="11"/>
        <v>100</v>
      </c>
      <c r="R95" s="29">
        <f t="shared" si="12"/>
        <v>40</v>
      </c>
      <c r="S95" s="28">
        <f t="shared" si="8"/>
        <v>87.67</v>
      </c>
    </row>
    <row r="96" spans="1:19">
      <c r="A96" s="19">
        <v>93</v>
      </c>
      <c r="B96" s="19" t="s">
        <v>251</v>
      </c>
      <c r="C96" s="36" t="s">
        <v>191</v>
      </c>
      <c r="D96" s="19">
        <v>9</v>
      </c>
      <c r="E96" s="19">
        <v>9</v>
      </c>
      <c r="F96" s="19">
        <v>22.5</v>
      </c>
      <c r="G96" s="19">
        <v>37</v>
      </c>
      <c r="H96" s="20">
        <f t="shared" si="13"/>
        <v>80.405405405405403</v>
      </c>
      <c r="I96" s="20">
        <f t="shared" si="9"/>
        <v>24.121621621621621</v>
      </c>
      <c r="J96" s="19">
        <v>4</v>
      </c>
      <c r="K96" s="19">
        <f t="shared" si="10"/>
        <v>100</v>
      </c>
      <c r="L96" s="20">
        <f t="shared" si="14"/>
        <v>30</v>
      </c>
      <c r="M96" s="19">
        <v>156</v>
      </c>
      <c r="N96" s="19">
        <v>160</v>
      </c>
      <c r="O96" s="19">
        <v>146</v>
      </c>
      <c r="P96" s="19">
        <v>146</v>
      </c>
      <c r="Q96" s="20">
        <f t="shared" si="11"/>
        <v>98.75</v>
      </c>
      <c r="R96" s="20">
        <f t="shared" si="12"/>
        <v>39.5</v>
      </c>
      <c r="S96" s="20">
        <f t="shared" si="8"/>
        <v>93.621621621621614</v>
      </c>
    </row>
    <row r="97" spans="1:19">
      <c r="A97" s="19">
        <v>94</v>
      </c>
      <c r="B97" s="19" t="s">
        <v>252</v>
      </c>
      <c r="C97" s="36" t="s">
        <v>192</v>
      </c>
      <c r="D97" s="19">
        <v>8</v>
      </c>
      <c r="E97" s="19">
        <v>9</v>
      </c>
      <c r="F97" s="19">
        <v>36</v>
      </c>
      <c r="G97" s="19">
        <v>37</v>
      </c>
      <c r="H97" s="20">
        <f t="shared" si="13"/>
        <v>93.093093093093088</v>
      </c>
      <c r="I97" s="20">
        <f t="shared" si="9"/>
        <v>27.927927927927925</v>
      </c>
      <c r="J97" s="19">
        <v>3</v>
      </c>
      <c r="K97" s="19">
        <f t="shared" si="10"/>
        <v>90</v>
      </c>
      <c r="L97" s="20">
        <f t="shared" si="14"/>
        <v>27</v>
      </c>
      <c r="M97" s="19">
        <v>116</v>
      </c>
      <c r="N97" s="19">
        <v>116</v>
      </c>
      <c r="O97" s="19">
        <v>96</v>
      </c>
      <c r="P97" s="19">
        <v>96</v>
      </c>
      <c r="Q97" s="20">
        <f t="shared" si="11"/>
        <v>100</v>
      </c>
      <c r="R97" s="20">
        <f t="shared" si="12"/>
        <v>40</v>
      </c>
      <c r="S97" s="20">
        <f t="shared" si="8"/>
        <v>94.927927927927925</v>
      </c>
    </row>
    <row r="98" spans="1:19">
      <c r="A98" s="19">
        <v>95</v>
      </c>
      <c r="B98" s="19" t="s">
        <v>252</v>
      </c>
      <c r="C98" s="36" t="s">
        <v>193</v>
      </c>
      <c r="D98" s="19">
        <v>8</v>
      </c>
      <c r="E98" s="19">
        <v>9</v>
      </c>
      <c r="F98" s="19">
        <v>31.5</v>
      </c>
      <c r="G98" s="19">
        <v>36</v>
      </c>
      <c r="H98" s="26">
        <v>88.5</v>
      </c>
      <c r="I98" s="26">
        <f t="shared" si="9"/>
        <v>26.55</v>
      </c>
      <c r="J98" s="19">
        <v>4</v>
      </c>
      <c r="K98" s="19">
        <f t="shared" si="10"/>
        <v>100</v>
      </c>
      <c r="L98" s="20">
        <f t="shared" si="14"/>
        <v>30</v>
      </c>
      <c r="M98" s="19">
        <v>170</v>
      </c>
      <c r="N98" s="19">
        <v>172</v>
      </c>
      <c r="O98" s="19">
        <v>91</v>
      </c>
      <c r="P98" s="19">
        <v>91</v>
      </c>
      <c r="Q98" s="20">
        <f t="shared" si="11"/>
        <v>99.418604651162795</v>
      </c>
      <c r="R98" s="20">
        <f t="shared" si="12"/>
        <v>39.767441860465119</v>
      </c>
      <c r="S98" s="26">
        <f t="shared" si="8"/>
        <v>96.317441860465124</v>
      </c>
    </row>
    <row r="99" spans="1:19">
      <c r="A99" s="19">
        <v>96</v>
      </c>
      <c r="B99" s="19" t="s">
        <v>253</v>
      </c>
      <c r="C99" s="36" t="s">
        <v>194</v>
      </c>
      <c r="D99" s="19">
        <v>9</v>
      </c>
      <c r="E99" s="19">
        <v>9</v>
      </c>
      <c r="F99" s="19">
        <v>29.5</v>
      </c>
      <c r="G99" s="19">
        <v>36</v>
      </c>
      <c r="H99" s="26">
        <v>91.6</v>
      </c>
      <c r="I99" s="26">
        <f t="shared" si="9"/>
        <v>27.479999999999997</v>
      </c>
      <c r="J99" s="19">
        <v>4</v>
      </c>
      <c r="K99" s="19">
        <f t="shared" si="10"/>
        <v>100</v>
      </c>
      <c r="L99" s="20">
        <f t="shared" si="14"/>
        <v>30</v>
      </c>
      <c r="M99" s="19">
        <v>204</v>
      </c>
      <c r="N99" s="19">
        <v>206</v>
      </c>
      <c r="O99" s="19">
        <v>174</v>
      </c>
      <c r="P99" s="19">
        <v>175</v>
      </c>
      <c r="Q99" s="20">
        <f t="shared" si="11"/>
        <v>99.228848821081826</v>
      </c>
      <c r="R99" s="20">
        <f t="shared" si="12"/>
        <v>39.691539528432735</v>
      </c>
      <c r="S99" s="26">
        <f t="shared" si="8"/>
        <v>97.171539528432731</v>
      </c>
    </row>
  </sheetData>
  <mergeCells count="9">
    <mergeCell ref="S1:S2"/>
    <mergeCell ref="D1:I1"/>
    <mergeCell ref="J1:L1"/>
    <mergeCell ref="M1:R1"/>
    <mergeCell ref="A1:A2"/>
    <mergeCell ref="B1:B2"/>
    <mergeCell ref="C1:C2"/>
    <mergeCell ref="D2:E2"/>
    <mergeCell ref="F2:G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1"/>
  <dimension ref="A1:Q99"/>
  <sheetViews>
    <sheetView workbookViewId="0">
      <pane ySplit="2" topLeftCell="A36" activePane="bottomLeft" state="frozen"/>
      <selection pane="bottomLeft" activeCell="C46" sqref="C46"/>
    </sheetView>
  </sheetViews>
  <sheetFormatPr defaultRowHeight="15"/>
  <cols>
    <col min="1" max="1" width="11.140625" style="40" customWidth="1"/>
    <col min="2" max="2" width="20.28515625" customWidth="1"/>
    <col min="3" max="3" width="98.28515625" customWidth="1"/>
    <col min="8" max="8" width="7" customWidth="1"/>
    <col min="11" max="11" width="10.5703125" customWidth="1"/>
  </cols>
  <sheetData>
    <row r="1" spans="1:17">
      <c r="A1" s="58" t="s">
        <v>316</v>
      </c>
      <c r="B1" s="61" t="s">
        <v>80</v>
      </c>
      <c r="C1" s="58" t="s">
        <v>71</v>
      </c>
      <c r="D1" s="55" t="s">
        <v>0</v>
      </c>
      <c r="E1" s="56"/>
      <c r="F1" s="56"/>
      <c r="G1" s="57"/>
      <c r="H1" s="55" t="s">
        <v>3</v>
      </c>
      <c r="I1" s="56"/>
      <c r="J1" s="57"/>
      <c r="K1" s="55" t="s">
        <v>7</v>
      </c>
      <c r="L1" s="56"/>
      <c r="M1" s="56"/>
      <c r="N1" s="56"/>
      <c r="O1" s="56"/>
      <c r="P1" s="57"/>
      <c r="Q1" s="53" t="s">
        <v>16</v>
      </c>
    </row>
    <row r="2" spans="1:17" ht="166.5" customHeight="1">
      <c r="A2" s="58"/>
      <c r="B2" s="61"/>
      <c r="C2" s="58"/>
      <c r="D2" s="31" t="s">
        <v>1</v>
      </c>
      <c r="E2" s="31" t="s">
        <v>2</v>
      </c>
      <c r="F2" s="32" t="s">
        <v>14</v>
      </c>
      <c r="G2" s="32" t="s">
        <v>15</v>
      </c>
      <c r="H2" s="31" t="s">
        <v>4</v>
      </c>
      <c r="I2" s="31" t="s">
        <v>5</v>
      </c>
      <c r="J2" s="31" t="s">
        <v>6</v>
      </c>
      <c r="K2" s="33" t="s">
        <v>8</v>
      </c>
      <c r="L2" s="33" t="s">
        <v>9</v>
      </c>
      <c r="M2" s="33" t="s">
        <v>10</v>
      </c>
      <c r="N2" s="33" t="s">
        <v>9</v>
      </c>
      <c r="O2" s="33" t="s">
        <v>11</v>
      </c>
      <c r="P2" s="33" t="s">
        <v>12</v>
      </c>
      <c r="Q2" s="54"/>
    </row>
    <row r="3" spans="1:17">
      <c r="A3" s="19"/>
      <c r="B3" s="38"/>
      <c r="C3" s="19"/>
      <c r="D3" s="35"/>
      <c r="E3" s="35"/>
      <c r="F3" s="35">
        <v>100</v>
      </c>
      <c r="G3" s="35">
        <v>30</v>
      </c>
      <c r="H3" s="35"/>
      <c r="I3" s="35">
        <v>100</v>
      </c>
      <c r="J3" s="35">
        <v>30</v>
      </c>
      <c r="K3" s="35"/>
      <c r="L3" s="35"/>
      <c r="M3" s="35"/>
      <c r="N3" s="35"/>
      <c r="O3" s="35">
        <v>100</v>
      </c>
      <c r="P3" s="35">
        <v>40</v>
      </c>
      <c r="Q3" s="39">
        <f>G3+J3+P3</f>
        <v>100</v>
      </c>
    </row>
    <row r="4" spans="1:17">
      <c r="A4" s="19">
        <v>1</v>
      </c>
      <c r="B4" s="38" t="s">
        <v>196</v>
      </c>
      <c r="C4" s="30" t="s">
        <v>106</v>
      </c>
      <c r="D4" s="19">
        <v>7</v>
      </c>
      <c r="E4" s="19">
        <v>29.5</v>
      </c>
      <c r="F4" s="20">
        <v>82.27124183006535</v>
      </c>
      <c r="G4" s="20">
        <v>24.681372549019603</v>
      </c>
      <c r="H4" s="19">
        <v>6</v>
      </c>
      <c r="I4" s="19">
        <v>100</v>
      </c>
      <c r="J4" s="20">
        <v>30</v>
      </c>
      <c r="K4" s="19">
        <v>582</v>
      </c>
      <c r="L4" s="19">
        <v>586</v>
      </c>
      <c r="M4" s="19">
        <v>529</v>
      </c>
      <c r="N4" s="19">
        <v>531</v>
      </c>
      <c r="O4" s="20">
        <v>99.470379154534868</v>
      </c>
      <c r="P4" s="20">
        <v>39.788151661813949</v>
      </c>
      <c r="Q4" s="20">
        <v>94.469524210833555</v>
      </c>
    </row>
    <row r="5" spans="1:17">
      <c r="A5" s="19">
        <v>2</v>
      </c>
      <c r="B5" s="38" t="s">
        <v>197</v>
      </c>
      <c r="C5" s="30" t="s">
        <v>107</v>
      </c>
      <c r="D5" s="19">
        <v>8</v>
      </c>
      <c r="E5" s="19">
        <v>34</v>
      </c>
      <c r="F5" s="26">
        <v>92.5</v>
      </c>
      <c r="G5" s="26">
        <v>27.8</v>
      </c>
      <c r="H5" s="19">
        <v>4</v>
      </c>
      <c r="I5" s="19">
        <v>100</v>
      </c>
      <c r="J5" s="20">
        <v>30</v>
      </c>
      <c r="K5" s="19">
        <v>498</v>
      </c>
      <c r="L5" s="19">
        <v>499</v>
      </c>
      <c r="M5" s="19">
        <v>435</v>
      </c>
      <c r="N5" s="19">
        <v>439</v>
      </c>
      <c r="O5" s="20">
        <v>99.444218733594752</v>
      </c>
      <c r="P5" s="20">
        <v>39.777687493437902</v>
      </c>
      <c r="Q5" s="26">
        <v>97.5</v>
      </c>
    </row>
    <row r="6" spans="1:17">
      <c r="A6" s="19">
        <v>3</v>
      </c>
      <c r="B6" s="38" t="s">
        <v>198</v>
      </c>
      <c r="C6" s="30" t="s">
        <v>108</v>
      </c>
      <c r="D6" s="19">
        <v>9</v>
      </c>
      <c r="E6" s="19">
        <v>32.5</v>
      </c>
      <c r="F6" s="26">
        <v>97</v>
      </c>
      <c r="G6" s="26">
        <v>29.1</v>
      </c>
      <c r="H6" s="19">
        <v>4</v>
      </c>
      <c r="I6" s="19">
        <v>100</v>
      </c>
      <c r="J6" s="20">
        <v>30</v>
      </c>
      <c r="K6" s="19">
        <v>145</v>
      </c>
      <c r="L6" s="19">
        <v>145</v>
      </c>
      <c r="M6" s="19">
        <v>143</v>
      </c>
      <c r="N6" s="19">
        <v>143</v>
      </c>
      <c r="O6" s="20">
        <v>100</v>
      </c>
      <c r="P6" s="20">
        <v>40</v>
      </c>
      <c r="Q6" s="26">
        <v>99.1</v>
      </c>
    </row>
    <row r="7" spans="1:17">
      <c r="A7" s="19">
        <v>4</v>
      </c>
      <c r="B7" s="38" t="s">
        <v>199</v>
      </c>
      <c r="C7" s="30" t="s">
        <v>109</v>
      </c>
      <c r="D7" s="19">
        <v>8</v>
      </c>
      <c r="E7" s="19">
        <v>33</v>
      </c>
      <c r="F7" s="26">
        <v>90</v>
      </c>
      <c r="G7" s="26">
        <v>27</v>
      </c>
      <c r="H7" s="19">
        <v>3</v>
      </c>
      <c r="I7" s="19">
        <v>90</v>
      </c>
      <c r="J7" s="20">
        <v>27</v>
      </c>
      <c r="K7" s="19">
        <v>417</v>
      </c>
      <c r="L7" s="19">
        <v>430</v>
      </c>
      <c r="M7" s="19">
        <v>355</v>
      </c>
      <c r="N7" s="19">
        <v>362</v>
      </c>
      <c r="O7" s="26">
        <v>97.1</v>
      </c>
      <c r="P7" s="26">
        <v>38.799999999999997</v>
      </c>
      <c r="Q7" s="26">
        <v>92.8</v>
      </c>
    </row>
    <row r="8" spans="1:17">
      <c r="A8" s="19">
        <v>5</v>
      </c>
      <c r="B8" s="38" t="s">
        <v>199</v>
      </c>
      <c r="C8" s="30" t="s">
        <v>110</v>
      </c>
      <c r="D8" s="19">
        <v>9</v>
      </c>
      <c r="E8" s="19">
        <v>35</v>
      </c>
      <c r="F8" s="26">
        <v>99.2</v>
      </c>
      <c r="G8" s="26">
        <v>29.8</v>
      </c>
      <c r="H8" s="19">
        <v>5</v>
      </c>
      <c r="I8" s="19">
        <v>100</v>
      </c>
      <c r="J8" s="20">
        <v>30</v>
      </c>
      <c r="K8" s="19">
        <v>488</v>
      </c>
      <c r="L8" s="19">
        <v>490</v>
      </c>
      <c r="M8" s="19">
        <v>521</v>
      </c>
      <c r="N8" s="19">
        <v>521</v>
      </c>
      <c r="O8" s="20">
        <v>99.795918367346943</v>
      </c>
      <c r="P8" s="20">
        <v>39.91836734693878</v>
      </c>
      <c r="Q8" s="26">
        <v>99.7</v>
      </c>
    </row>
    <row r="9" spans="1:17">
      <c r="A9" s="19">
        <v>6</v>
      </c>
      <c r="B9" s="38" t="s">
        <v>199</v>
      </c>
      <c r="C9" s="30" t="s">
        <v>111</v>
      </c>
      <c r="D9" s="19">
        <v>8.5</v>
      </c>
      <c r="E9" s="19">
        <v>34</v>
      </c>
      <c r="F9" s="26">
        <v>97</v>
      </c>
      <c r="G9" s="26">
        <v>29.1</v>
      </c>
      <c r="H9" s="19">
        <v>6</v>
      </c>
      <c r="I9" s="19">
        <v>100</v>
      </c>
      <c r="J9" s="20">
        <v>30</v>
      </c>
      <c r="K9" s="19">
        <v>240</v>
      </c>
      <c r="L9" s="19">
        <v>241</v>
      </c>
      <c r="M9" s="19">
        <v>241</v>
      </c>
      <c r="N9" s="19">
        <v>252</v>
      </c>
      <c r="O9" s="26">
        <v>97.9</v>
      </c>
      <c r="P9" s="26">
        <v>39.200000000000003</v>
      </c>
      <c r="Q9" s="26">
        <v>98.3</v>
      </c>
    </row>
    <row r="10" spans="1:17">
      <c r="A10" s="19">
        <v>7</v>
      </c>
      <c r="B10" s="38" t="s">
        <v>199</v>
      </c>
      <c r="C10" s="19" t="s">
        <v>112</v>
      </c>
      <c r="D10" s="19">
        <v>11</v>
      </c>
      <c r="E10" s="19">
        <v>38</v>
      </c>
      <c r="F10" s="20">
        <v>100</v>
      </c>
      <c r="G10" s="20">
        <v>30</v>
      </c>
      <c r="H10" s="19">
        <v>4</v>
      </c>
      <c r="I10" s="19">
        <v>100</v>
      </c>
      <c r="J10" s="20">
        <v>30</v>
      </c>
      <c r="K10" s="19">
        <v>701</v>
      </c>
      <c r="L10" s="19">
        <v>701</v>
      </c>
      <c r="M10" s="19">
        <v>723</v>
      </c>
      <c r="N10" s="19">
        <v>723</v>
      </c>
      <c r="O10" s="20">
        <v>100</v>
      </c>
      <c r="P10" s="20">
        <v>40</v>
      </c>
      <c r="Q10" s="20">
        <f>G10+J10+P10</f>
        <v>100</v>
      </c>
    </row>
    <row r="11" spans="1:17">
      <c r="A11" s="19">
        <v>8</v>
      </c>
      <c r="B11" s="38" t="s">
        <v>199</v>
      </c>
      <c r="C11" s="19" t="s">
        <v>113</v>
      </c>
      <c r="D11" s="19">
        <v>10</v>
      </c>
      <c r="E11" s="19">
        <v>35</v>
      </c>
      <c r="F11" s="20">
        <v>94.065656565656568</v>
      </c>
      <c r="G11" s="20">
        <v>28.219696969696969</v>
      </c>
      <c r="H11" s="19">
        <v>5</v>
      </c>
      <c r="I11" s="19">
        <v>100</v>
      </c>
      <c r="J11" s="20">
        <v>30</v>
      </c>
      <c r="K11" s="19">
        <v>610</v>
      </c>
      <c r="L11" s="19">
        <v>615</v>
      </c>
      <c r="M11" s="19">
        <v>568</v>
      </c>
      <c r="N11" s="19">
        <v>575</v>
      </c>
      <c r="O11" s="20">
        <v>98.984800282785429</v>
      </c>
      <c r="P11" s="20">
        <v>39.593920113114173</v>
      </c>
      <c r="Q11" s="20">
        <v>97.813617082811135</v>
      </c>
    </row>
    <row r="12" spans="1:17">
      <c r="A12" s="19">
        <v>9</v>
      </c>
      <c r="B12" s="38" t="s">
        <v>199</v>
      </c>
      <c r="C12" s="19" t="s">
        <v>114</v>
      </c>
      <c r="D12" s="19">
        <v>10</v>
      </c>
      <c r="E12" s="19">
        <v>35</v>
      </c>
      <c r="F12" s="26">
        <v>93.1</v>
      </c>
      <c r="G12" s="26">
        <v>27.9</v>
      </c>
      <c r="H12" s="19">
        <v>4</v>
      </c>
      <c r="I12" s="19">
        <v>100</v>
      </c>
      <c r="J12" s="20">
        <v>30</v>
      </c>
      <c r="K12" s="19">
        <v>172</v>
      </c>
      <c r="L12" s="19">
        <v>176</v>
      </c>
      <c r="M12" s="19">
        <v>152</v>
      </c>
      <c r="N12" s="19">
        <v>155</v>
      </c>
      <c r="O12" s="20">
        <v>97.895894428152502</v>
      </c>
      <c r="P12" s="20">
        <v>39.158357771261002</v>
      </c>
      <c r="Q12" s="26">
        <v>97.1</v>
      </c>
    </row>
    <row r="13" spans="1:17">
      <c r="A13" s="19">
        <v>10</v>
      </c>
      <c r="B13" s="38" t="s">
        <v>199</v>
      </c>
      <c r="C13" s="19" t="s">
        <v>115</v>
      </c>
      <c r="D13" s="19">
        <v>7.5</v>
      </c>
      <c r="E13" s="19">
        <v>35.5</v>
      </c>
      <c r="F13" s="26">
        <v>93.2</v>
      </c>
      <c r="G13" s="26">
        <v>28</v>
      </c>
      <c r="H13" s="19">
        <v>6</v>
      </c>
      <c r="I13" s="19">
        <v>100</v>
      </c>
      <c r="J13" s="20">
        <v>30</v>
      </c>
      <c r="K13" s="19">
        <v>548</v>
      </c>
      <c r="L13" s="19">
        <v>548</v>
      </c>
      <c r="M13" s="19">
        <v>497</v>
      </c>
      <c r="N13" s="19">
        <v>501</v>
      </c>
      <c r="O13" s="26">
        <v>99.8</v>
      </c>
      <c r="P13" s="26">
        <v>39.9</v>
      </c>
      <c r="Q13" s="26">
        <v>97.9</v>
      </c>
    </row>
    <row r="14" spans="1:17">
      <c r="A14" s="19">
        <v>11</v>
      </c>
      <c r="B14" s="38" t="s">
        <v>199</v>
      </c>
      <c r="C14" s="19" t="s">
        <v>116</v>
      </c>
      <c r="D14" s="19">
        <v>7.5</v>
      </c>
      <c r="E14" s="19">
        <v>32</v>
      </c>
      <c r="F14" s="26">
        <v>93</v>
      </c>
      <c r="G14" s="26">
        <v>27.9</v>
      </c>
      <c r="H14" s="19">
        <v>3</v>
      </c>
      <c r="I14" s="19">
        <v>90</v>
      </c>
      <c r="J14" s="20">
        <v>27</v>
      </c>
      <c r="K14" s="19">
        <v>54</v>
      </c>
      <c r="L14" s="19">
        <v>54</v>
      </c>
      <c r="M14" s="19">
        <v>51</v>
      </c>
      <c r="N14" s="19">
        <v>51</v>
      </c>
      <c r="O14" s="20">
        <v>100</v>
      </c>
      <c r="P14" s="20">
        <v>40</v>
      </c>
      <c r="Q14" s="26">
        <v>94.9</v>
      </c>
    </row>
    <row r="15" spans="1:17">
      <c r="A15" s="19">
        <v>12</v>
      </c>
      <c r="B15" s="38" t="s">
        <v>199</v>
      </c>
      <c r="C15" s="19" t="s">
        <v>117</v>
      </c>
      <c r="D15" s="19">
        <v>11</v>
      </c>
      <c r="E15" s="19">
        <v>36</v>
      </c>
      <c r="F15" s="26">
        <v>97</v>
      </c>
      <c r="G15" s="26">
        <v>29.1</v>
      </c>
      <c r="H15" s="19">
        <v>4</v>
      </c>
      <c r="I15" s="19">
        <v>100</v>
      </c>
      <c r="J15" s="20">
        <v>30</v>
      </c>
      <c r="K15" s="19">
        <v>542</v>
      </c>
      <c r="L15" s="19">
        <v>547</v>
      </c>
      <c r="M15" s="19">
        <v>531</v>
      </c>
      <c r="N15" s="19">
        <v>536</v>
      </c>
      <c r="O15" s="20">
        <v>99.07654369832737</v>
      </c>
      <c r="P15" s="20">
        <v>39.630617479330951</v>
      </c>
      <c r="Q15" s="26">
        <v>98.841143795120416</v>
      </c>
    </row>
    <row r="16" spans="1:17">
      <c r="A16" s="19">
        <v>13</v>
      </c>
      <c r="B16" s="38" t="s">
        <v>199</v>
      </c>
      <c r="C16" s="36" t="s">
        <v>308</v>
      </c>
      <c r="D16" s="19">
        <v>10</v>
      </c>
      <c r="E16" s="19">
        <v>35.5</v>
      </c>
      <c r="F16" s="26">
        <v>93.1</v>
      </c>
      <c r="G16" s="26">
        <v>27.9</v>
      </c>
      <c r="H16" s="19">
        <v>5</v>
      </c>
      <c r="I16" s="19">
        <v>100</v>
      </c>
      <c r="J16" s="20">
        <v>30</v>
      </c>
      <c r="K16" s="19">
        <v>667</v>
      </c>
      <c r="L16" s="19">
        <v>670</v>
      </c>
      <c r="M16" s="19">
        <v>403</v>
      </c>
      <c r="N16" s="19">
        <v>410</v>
      </c>
      <c r="O16" s="20">
        <v>98.922460866399703</v>
      </c>
      <c r="P16" s="20">
        <v>39.568984346559887</v>
      </c>
      <c r="Q16" s="26">
        <v>97.5</v>
      </c>
    </row>
    <row r="17" spans="1:17">
      <c r="A17" s="19">
        <v>14</v>
      </c>
      <c r="B17" s="38" t="s">
        <v>199</v>
      </c>
      <c r="C17" s="36" t="s">
        <v>317</v>
      </c>
      <c r="D17" s="19">
        <v>9</v>
      </c>
      <c r="E17" s="19">
        <v>5</v>
      </c>
      <c r="F17" s="26">
        <v>58</v>
      </c>
      <c r="G17" s="26">
        <v>17.399999999999999</v>
      </c>
      <c r="H17" s="19">
        <v>3</v>
      </c>
      <c r="I17" s="19">
        <v>90</v>
      </c>
      <c r="J17" s="20">
        <v>27</v>
      </c>
      <c r="K17" s="19">
        <v>97</v>
      </c>
      <c r="L17" s="19">
        <v>97</v>
      </c>
      <c r="M17" s="19">
        <v>88</v>
      </c>
      <c r="N17" s="19">
        <v>90</v>
      </c>
      <c r="O17" s="20">
        <v>98.888888888888886</v>
      </c>
      <c r="P17" s="20">
        <v>39.555555555555557</v>
      </c>
      <c r="Q17" s="26">
        <v>84</v>
      </c>
    </row>
    <row r="18" spans="1:17">
      <c r="A18" s="19">
        <v>15</v>
      </c>
      <c r="B18" s="38" t="s">
        <v>199</v>
      </c>
      <c r="C18" s="19" t="s">
        <v>118</v>
      </c>
      <c r="D18" s="19">
        <v>9</v>
      </c>
      <c r="E18" s="19">
        <v>34</v>
      </c>
      <c r="F18" s="26">
        <v>98.4</v>
      </c>
      <c r="G18" s="26">
        <v>29.5</v>
      </c>
      <c r="H18" s="19">
        <v>4</v>
      </c>
      <c r="I18" s="19">
        <v>100</v>
      </c>
      <c r="J18" s="20">
        <v>30</v>
      </c>
      <c r="K18" s="19">
        <v>442</v>
      </c>
      <c r="L18" s="19">
        <v>448</v>
      </c>
      <c r="M18" s="19">
        <v>358</v>
      </c>
      <c r="N18" s="19">
        <v>364</v>
      </c>
      <c r="O18" s="20">
        <v>98.506181318681314</v>
      </c>
      <c r="P18" s="20">
        <v>39.402472527472526</v>
      </c>
      <c r="Q18" s="26">
        <v>89.9</v>
      </c>
    </row>
    <row r="19" spans="1:17">
      <c r="A19" s="19">
        <v>16</v>
      </c>
      <c r="B19" s="38" t="s">
        <v>199</v>
      </c>
      <c r="C19" s="19" t="s">
        <v>119</v>
      </c>
      <c r="D19" s="19">
        <v>11</v>
      </c>
      <c r="E19" s="19">
        <v>30.5</v>
      </c>
      <c r="F19" s="26">
        <v>90.4</v>
      </c>
      <c r="G19" s="26">
        <v>27.1</v>
      </c>
      <c r="H19" s="19">
        <v>3</v>
      </c>
      <c r="I19" s="19">
        <v>90</v>
      </c>
      <c r="J19" s="20">
        <v>27</v>
      </c>
      <c r="K19" s="19">
        <v>195</v>
      </c>
      <c r="L19" s="19">
        <v>198</v>
      </c>
      <c r="M19" s="19">
        <v>174</v>
      </c>
      <c r="N19" s="19">
        <v>176</v>
      </c>
      <c r="O19" s="20">
        <v>98.674242424242436</v>
      </c>
      <c r="P19" s="20">
        <v>39.469696969696976</v>
      </c>
      <c r="Q19" s="26">
        <v>93.6</v>
      </c>
    </row>
    <row r="20" spans="1:17">
      <c r="A20" s="19">
        <v>17</v>
      </c>
      <c r="B20" s="38" t="s">
        <v>199</v>
      </c>
      <c r="C20" s="36" t="s">
        <v>318</v>
      </c>
      <c r="D20" s="19">
        <v>10</v>
      </c>
      <c r="E20" s="19">
        <v>32</v>
      </c>
      <c r="F20" s="26">
        <v>88.4</v>
      </c>
      <c r="G20" s="26">
        <v>26.5</v>
      </c>
      <c r="H20" s="19">
        <v>4</v>
      </c>
      <c r="I20" s="19">
        <v>100</v>
      </c>
      <c r="J20" s="20">
        <v>30</v>
      </c>
      <c r="K20" s="19">
        <v>578</v>
      </c>
      <c r="L20" s="19">
        <v>581</v>
      </c>
      <c r="M20" s="19">
        <v>510</v>
      </c>
      <c r="N20" s="19">
        <v>511</v>
      </c>
      <c r="O20" s="20">
        <v>99.643977082498282</v>
      </c>
      <c r="P20" s="20">
        <v>39.857590832999314</v>
      </c>
      <c r="Q20" s="26">
        <v>96.4</v>
      </c>
    </row>
    <row r="21" spans="1:17" ht="14.25" customHeight="1">
      <c r="A21" s="19">
        <v>18</v>
      </c>
      <c r="B21" s="38" t="s">
        <v>199</v>
      </c>
      <c r="C21" s="36" t="s">
        <v>319</v>
      </c>
      <c r="D21" s="19">
        <v>10</v>
      </c>
      <c r="E21" s="19">
        <v>30.5</v>
      </c>
      <c r="F21" s="26">
        <v>87.5</v>
      </c>
      <c r="G21" s="26">
        <v>26.344696969696969</v>
      </c>
      <c r="H21" s="19">
        <v>4</v>
      </c>
      <c r="I21" s="19">
        <v>100</v>
      </c>
      <c r="J21" s="20">
        <v>30</v>
      </c>
      <c r="K21" s="19">
        <v>535</v>
      </c>
      <c r="L21" s="19">
        <v>542</v>
      </c>
      <c r="M21" s="19">
        <v>459</v>
      </c>
      <c r="N21" s="19">
        <v>469</v>
      </c>
      <c r="O21" s="26">
        <v>98.3</v>
      </c>
      <c r="P21" s="26">
        <v>39.299999999999997</v>
      </c>
      <c r="Q21" s="26">
        <v>95.6</v>
      </c>
    </row>
    <row r="22" spans="1:17">
      <c r="A22" s="19">
        <v>19</v>
      </c>
      <c r="B22" s="38" t="s">
        <v>199</v>
      </c>
      <c r="C22" s="19" t="s">
        <v>120</v>
      </c>
      <c r="D22" s="19">
        <v>9.5</v>
      </c>
      <c r="E22" s="19">
        <v>31</v>
      </c>
      <c r="F22" s="26">
        <v>86.5</v>
      </c>
      <c r="G22" s="26">
        <v>26</v>
      </c>
      <c r="H22" s="19">
        <v>3</v>
      </c>
      <c r="I22" s="19">
        <v>90</v>
      </c>
      <c r="J22" s="20">
        <v>27</v>
      </c>
      <c r="K22" s="19">
        <v>108</v>
      </c>
      <c r="L22" s="19">
        <v>108</v>
      </c>
      <c r="M22" s="19">
        <v>70</v>
      </c>
      <c r="N22" s="19">
        <v>71</v>
      </c>
      <c r="O22" s="20">
        <v>99.295774647887328</v>
      </c>
      <c r="P22" s="20">
        <v>39.718309859154935</v>
      </c>
      <c r="Q22" s="26">
        <v>92.7</v>
      </c>
    </row>
    <row r="23" spans="1:17">
      <c r="A23" s="19">
        <v>20</v>
      </c>
      <c r="B23" s="38" t="s">
        <v>199</v>
      </c>
      <c r="C23" s="19" t="s">
        <v>121</v>
      </c>
      <c r="D23" s="19">
        <v>11</v>
      </c>
      <c r="E23" s="19">
        <v>37</v>
      </c>
      <c r="F23" s="20">
        <v>100</v>
      </c>
      <c r="G23" s="20">
        <v>30</v>
      </c>
      <c r="H23" s="19">
        <v>2</v>
      </c>
      <c r="I23" s="19">
        <v>60</v>
      </c>
      <c r="J23" s="20">
        <v>18</v>
      </c>
      <c r="K23" s="19">
        <v>655</v>
      </c>
      <c r="L23" s="19">
        <v>655</v>
      </c>
      <c r="M23" s="19">
        <v>631</v>
      </c>
      <c r="N23" s="19">
        <v>636</v>
      </c>
      <c r="O23" s="26">
        <v>99.9</v>
      </c>
      <c r="P23" s="26">
        <v>40</v>
      </c>
      <c r="Q23" s="26">
        <v>88</v>
      </c>
    </row>
    <row r="24" spans="1:17">
      <c r="A24" s="19">
        <v>21</v>
      </c>
      <c r="B24" s="38" t="s">
        <v>199</v>
      </c>
      <c r="C24" s="19" t="s">
        <v>122</v>
      </c>
      <c r="D24" s="19">
        <v>11</v>
      </c>
      <c r="E24" s="19">
        <v>35</v>
      </c>
      <c r="F24" s="26">
        <v>97</v>
      </c>
      <c r="G24" s="26">
        <v>29.1</v>
      </c>
      <c r="H24" s="19">
        <v>4</v>
      </c>
      <c r="I24" s="19">
        <v>100</v>
      </c>
      <c r="J24" s="20">
        <v>30</v>
      </c>
      <c r="K24" s="19">
        <v>628</v>
      </c>
      <c r="L24" s="19">
        <v>628</v>
      </c>
      <c r="M24" s="19">
        <v>583</v>
      </c>
      <c r="N24" s="19">
        <v>583</v>
      </c>
      <c r="O24" s="20">
        <v>100</v>
      </c>
      <c r="P24" s="20">
        <v>40</v>
      </c>
      <c r="Q24" s="26">
        <v>99.1</v>
      </c>
    </row>
    <row r="25" spans="1:17">
      <c r="A25" s="19">
        <v>22</v>
      </c>
      <c r="B25" s="38" t="s">
        <v>199</v>
      </c>
      <c r="C25" s="19" t="s">
        <v>123</v>
      </c>
      <c r="D25" s="19">
        <v>11</v>
      </c>
      <c r="E25" s="19">
        <v>24</v>
      </c>
      <c r="F25" s="26">
        <v>83.5</v>
      </c>
      <c r="G25" s="26">
        <v>25.1</v>
      </c>
      <c r="H25" s="19">
        <v>4</v>
      </c>
      <c r="I25" s="19">
        <v>100</v>
      </c>
      <c r="J25" s="20">
        <v>30</v>
      </c>
      <c r="K25" s="19">
        <v>447</v>
      </c>
      <c r="L25" s="19">
        <v>448</v>
      </c>
      <c r="M25" s="19">
        <v>370</v>
      </c>
      <c r="N25" s="19">
        <v>372</v>
      </c>
      <c r="O25" s="20">
        <v>99.619575652841789</v>
      </c>
      <c r="P25" s="20">
        <v>39.847830261136721</v>
      </c>
      <c r="Q25" s="26">
        <v>94.9</v>
      </c>
    </row>
    <row r="26" spans="1:17">
      <c r="A26" s="19">
        <v>23</v>
      </c>
      <c r="B26" s="38" t="s">
        <v>199</v>
      </c>
      <c r="C26" s="19" t="s">
        <v>124</v>
      </c>
      <c r="D26" s="19">
        <v>9</v>
      </c>
      <c r="E26" s="19">
        <v>31</v>
      </c>
      <c r="F26" s="20">
        <v>96.969696969696969</v>
      </c>
      <c r="G26" s="20">
        <v>29.09090909090909</v>
      </c>
      <c r="H26" s="19">
        <v>3</v>
      </c>
      <c r="I26" s="19">
        <v>90</v>
      </c>
      <c r="J26" s="20">
        <v>27</v>
      </c>
      <c r="K26" s="19">
        <v>78</v>
      </c>
      <c r="L26" s="19">
        <v>79</v>
      </c>
      <c r="M26" s="19">
        <v>78</v>
      </c>
      <c r="N26" s="19">
        <v>78</v>
      </c>
      <c r="O26" s="20">
        <v>99.367088607594937</v>
      </c>
      <c r="P26" s="20">
        <v>39.74683544303798</v>
      </c>
      <c r="Q26" s="20">
        <v>95.837744533947074</v>
      </c>
    </row>
    <row r="27" spans="1:17">
      <c r="A27" s="19">
        <v>24</v>
      </c>
      <c r="B27" s="38" t="s">
        <v>199</v>
      </c>
      <c r="C27" s="19" t="s">
        <v>125</v>
      </c>
      <c r="D27" s="19">
        <v>8</v>
      </c>
      <c r="E27" s="19">
        <v>28.5</v>
      </c>
      <c r="F27" s="20">
        <v>86.356209150326805</v>
      </c>
      <c r="G27" s="20">
        <v>25.906862745098042</v>
      </c>
      <c r="H27" s="19">
        <v>3</v>
      </c>
      <c r="I27" s="19">
        <v>90</v>
      </c>
      <c r="J27" s="20">
        <v>27</v>
      </c>
      <c r="K27" s="19">
        <v>158</v>
      </c>
      <c r="L27" s="19">
        <v>160</v>
      </c>
      <c r="M27" s="19">
        <v>142</v>
      </c>
      <c r="N27" s="19">
        <v>144</v>
      </c>
      <c r="O27" s="20">
        <v>98.680555555555557</v>
      </c>
      <c r="P27" s="20">
        <v>39.472222222222229</v>
      </c>
      <c r="Q27" s="20">
        <v>92.379084967320267</v>
      </c>
    </row>
    <row r="28" spans="1:17">
      <c r="A28" s="19">
        <v>25</v>
      </c>
      <c r="B28" s="38" t="s">
        <v>199</v>
      </c>
      <c r="C28" s="19" t="s">
        <v>126</v>
      </c>
      <c r="D28" s="19">
        <v>7.5</v>
      </c>
      <c r="E28" s="19">
        <v>30.5</v>
      </c>
      <c r="F28" s="26">
        <v>86</v>
      </c>
      <c r="G28" s="26">
        <v>25.8</v>
      </c>
      <c r="H28" s="19">
        <v>2</v>
      </c>
      <c r="I28" s="19">
        <v>60</v>
      </c>
      <c r="J28" s="20">
        <v>18</v>
      </c>
      <c r="K28" s="19">
        <v>219</v>
      </c>
      <c r="L28" s="19">
        <v>221</v>
      </c>
      <c r="M28" s="19">
        <v>197</v>
      </c>
      <c r="N28" s="19">
        <v>201</v>
      </c>
      <c r="O28" s="26">
        <v>98.8</v>
      </c>
      <c r="P28" s="26">
        <v>39.5</v>
      </c>
      <c r="Q28" s="26">
        <v>83.3</v>
      </c>
    </row>
    <row r="29" spans="1:17">
      <c r="A29" s="19">
        <v>26</v>
      </c>
      <c r="B29" s="38" t="s">
        <v>199</v>
      </c>
      <c r="C29" s="19" t="s">
        <v>127</v>
      </c>
      <c r="D29" s="19">
        <v>9</v>
      </c>
      <c r="E29" s="19">
        <v>37</v>
      </c>
      <c r="F29" s="26">
        <v>89.9</v>
      </c>
      <c r="G29" s="26">
        <v>27</v>
      </c>
      <c r="H29" s="19">
        <v>4</v>
      </c>
      <c r="I29" s="19">
        <v>100</v>
      </c>
      <c r="J29" s="20">
        <v>30</v>
      </c>
      <c r="K29" s="19">
        <v>207</v>
      </c>
      <c r="L29" s="19">
        <v>211</v>
      </c>
      <c r="M29" s="19">
        <v>133</v>
      </c>
      <c r="N29" s="19">
        <v>137</v>
      </c>
      <c r="O29" s="26">
        <v>98</v>
      </c>
      <c r="P29" s="26">
        <v>39.200000000000003</v>
      </c>
      <c r="Q29" s="26">
        <v>96.2</v>
      </c>
    </row>
    <row r="30" spans="1:17">
      <c r="A30" s="19">
        <v>27</v>
      </c>
      <c r="B30" s="38" t="s">
        <v>199</v>
      </c>
      <c r="C30" s="19" t="s">
        <v>128</v>
      </c>
      <c r="D30" s="19">
        <v>11</v>
      </c>
      <c r="E30" s="19">
        <v>35</v>
      </c>
      <c r="F30" s="26">
        <v>96.3</v>
      </c>
      <c r="G30" s="26">
        <v>28.9</v>
      </c>
      <c r="H30" s="19">
        <v>4</v>
      </c>
      <c r="I30" s="19">
        <v>100</v>
      </c>
      <c r="J30" s="20">
        <v>30</v>
      </c>
      <c r="K30" s="19">
        <v>602</v>
      </c>
      <c r="L30" s="19">
        <v>604</v>
      </c>
      <c r="M30" s="19">
        <v>558</v>
      </c>
      <c r="N30" s="19">
        <v>559</v>
      </c>
      <c r="O30" s="20">
        <v>99.744991647810068</v>
      </c>
      <c r="P30" s="20">
        <v>39.897996659124033</v>
      </c>
      <c r="Q30" s="26">
        <v>98.8</v>
      </c>
    </row>
    <row r="31" spans="1:17">
      <c r="A31" s="19">
        <v>28</v>
      </c>
      <c r="B31" s="38" t="s">
        <v>200</v>
      </c>
      <c r="C31" s="19" t="s">
        <v>129</v>
      </c>
      <c r="D31" s="19">
        <v>8</v>
      </c>
      <c r="E31" s="19">
        <v>31.5</v>
      </c>
      <c r="F31" s="20">
        <v>89.444444444444443</v>
      </c>
      <c r="G31" s="20">
        <v>26.833333333333332</v>
      </c>
      <c r="H31" s="19">
        <v>5</v>
      </c>
      <c r="I31" s="19">
        <v>100</v>
      </c>
      <c r="J31" s="20">
        <v>30</v>
      </c>
      <c r="K31" s="19">
        <v>184</v>
      </c>
      <c r="L31" s="19">
        <v>185</v>
      </c>
      <c r="M31" s="19">
        <v>132</v>
      </c>
      <c r="N31" s="19">
        <v>132</v>
      </c>
      <c r="O31" s="20">
        <v>99.729729729729726</v>
      </c>
      <c r="P31" s="20">
        <v>39.891891891891895</v>
      </c>
      <c r="Q31" s="20">
        <v>96.725225225225216</v>
      </c>
    </row>
    <row r="32" spans="1:17">
      <c r="A32" s="19">
        <v>29</v>
      </c>
      <c r="B32" s="38" t="s">
        <v>200</v>
      </c>
      <c r="C32" s="19" t="s">
        <v>130</v>
      </c>
      <c r="D32" s="19">
        <v>8.5</v>
      </c>
      <c r="E32" s="19">
        <v>34.5</v>
      </c>
      <c r="F32" s="26">
        <v>93.2</v>
      </c>
      <c r="G32" s="26">
        <v>28</v>
      </c>
      <c r="H32" s="19">
        <v>4</v>
      </c>
      <c r="I32" s="19">
        <v>100</v>
      </c>
      <c r="J32" s="20">
        <v>30</v>
      </c>
      <c r="K32" s="19">
        <v>248</v>
      </c>
      <c r="L32" s="19">
        <v>250</v>
      </c>
      <c r="M32" s="19">
        <v>193</v>
      </c>
      <c r="N32" s="19">
        <v>196</v>
      </c>
      <c r="O32" s="20">
        <v>98.834693877551018</v>
      </c>
      <c r="P32" s="20">
        <v>39.53387755102041</v>
      </c>
      <c r="Q32" s="26">
        <v>97.5</v>
      </c>
    </row>
    <row r="33" spans="1:17">
      <c r="A33" s="19">
        <v>30</v>
      </c>
      <c r="B33" s="38" t="s">
        <v>201</v>
      </c>
      <c r="C33" s="19" t="s">
        <v>131</v>
      </c>
      <c r="D33" s="19">
        <v>8</v>
      </c>
      <c r="E33" s="19">
        <v>35.5</v>
      </c>
      <c r="F33" s="26">
        <v>93.3</v>
      </c>
      <c r="G33" s="26">
        <v>28</v>
      </c>
      <c r="H33" s="19">
        <v>5</v>
      </c>
      <c r="I33" s="19">
        <v>100</v>
      </c>
      <c r="J33" s="20">
        <v>30</v>
      </c>
      <c r="K33" s="19">
        <v>358</v>
      </c>
      <c r="L33" s="19">
        <v>364</v>
      </c>
      <c r="M33" s="19">
        <v>329</v>
      </c>
      <c r="N33" s="19">
        <v>345</v>
      </c>
      <c r="O33" s="20">
        <v>96.856983596114034</v>
      </c>
      <c r="P33" s="20">
        <v>38.742793438445617</v>
      </c>
      <c r="Q33" s="26">
        <v>96.7</v>
      </c>
    </row>
    <row r="34" spans="1:17">
      <c r="A34" s="19">
        <v>31</v>
      </c>
      <c r="B34" s="38" t="s">
        <v>201</v>
      </c>
      <c r="C34" s="19" t="s">
        <v>132</v>
      </c>
      <c r="D34" s="19">
        <v>9</v>
      </c>
      <c r="E34" s="19">
        <v>35</v>
      </c>
      <c r="F34" s="20">
        <v>98.611111111111114</v>
      </c>
      <c r="G34" s="20">
        <v>29.583333333333332</v>
      </c>
      <c r="H34" s="19">
        <v>5</v>
      </c>
      <c r="I34" s="19">
        <v>100</v>
      </c>
      <c r="J34" s="20">
        <v>30</v>
      </c>
      <c r="K34" s="19">
        <v>570</v>
      </c>
      <c r="L34" s="19">
        <v>573</v>
      </c>
      <c r="M34" s="19">
        <v>442</v>
      </c>
      <c r="N34" s="19">
        <v>447</v>
      </c>
      <c r="O34" s="20">
        <v>99.17893577895687</v>
      </c>
      <c r="P34" s="20">
        <v>39.671574311582752</v>
      </c>
      <c r="Q34" s="20">
        <v>99.254907644916074</v>
      </c>
    </row>
    <row r="35" spans="1:17">
      <c r="A35" s="19">
        <v>32</v>
      </c>
      <c r="B35" s="38" t="s">
        <v>202</v>
      </c>
      <c r="C35" s="19" t="s">
        <v>133</v>
      </c>
      <c r="D35" s="19">
        <v>7.5</v>
      </c>
      <c r="E35" s="19">
        <v>29.5</v>
      </c>
      <c r="F35" s="26">
        <v>84</v>
      </c>
      <c r="G35" s="26">
        <v>25.2</v>
      </c>
      <c r="H35" s="19">
        <v>5</v>
      </c>
      <c r="I35" s="19">
        <v>100</v>
      </c>
      <c r="J35" s="20">
        <v>30</v>
      </c>
      <c r="K35" s="19">
        <v>101</v>
      </c>
      <c r="L35" s="19">
        <v>101</v>
      </c>
      <c r="M35" s="19">
        <v>73</v>
      </c>
      <c r="N35" s="19">
        <v>73</v>
      </c>
      <c r="O35" s="20">
        <v>100</v>
      </c>
      <c r="P35" s="20">
        <v>40</v>
      </c>
      <c r="Q35" s="26">
        <v>95.2</v>
      </c>
    </row>
    <row r="36" spans="1:17">
      <c r="A36" s="19">
        <v>33</v>
      </c>
      <c r="B36" s="38" t="s">
        <v>203</v>
      </c>
      <c r="C36" s="19" t="s">
        <v>134</v>
      </c>
      <c r="D36" s="19">
        <v>9.5</v>
      </c>
      <c r="E36" s="19">
        <v>34.5</v>
      </c>
      <c r="F36" s="26">
        <v>87.5</v>
      </c>
      <c r="G36" s="26">
        <v>26.3</v>
      </c>
      <c r="H36" s="19">
        <v>3</v>
      </c>
      <c r="I36" s="19">
        <v>90</v>
      </c>
      <c r="J36" s="20">
        <v>27</v>
      </c>
      <c r="K36" s="19">
        <v>244</v>
      </c>
      <c r="L36" s="19">
        <v>254</v>
      </c>
      <c r="M36" s="19">
        <v>157</v>
      </c>
      <c r="N36" s="19">
        <v>165</v>
      </c>
      <c r="O36" s="20">
        <v>95.607253638749697</v>
      </c>
      <c r="P36" s="20">
        <v>38.242901455499883</v>
      </c>
      <c r="Q36" s="26">
        <v>91.5</v>
      </c>
    </row>
    <row r="37" spans="1:17">
      <c r="A37" s="19">
        <v>34</v>
      </c>
      <c r="B37" s="38" t="s">
        <v>204</v>
      </c>
      <c r="C37" s="19" t="s">
        <v>135</v>
      </c>
      <c r="D37" s="19">
        <v>7.5</v>
      </c>
      <c r="E37" s="19">
        <v>21.5</v>
      </c>
      <c r="F37" s="26">
        <v>71.5</v>
      </c>
      <c r="G37" s="26">
        <v>21.5</v>
      </c>
      <c r="H37" s="19">
        <v>3</v>
      </c>
      <c r="I37" s="19">
        <v>90</v>
      </c>
      <c r="J37" s="20">
        <v>27</v>
      </c>
      <c r="K37" s="19">
        <v>113</v>
      </c>
      <c r="L37" s="19">
        <v>114</v>
      </c>
      <c r="M37" s="19">
        <v>97</v>
      </c>
      <c r="N37" s="19">
        <v>97</v>
      </c>
      <c r="O37" s="20">
        <v>99.561403508771932</v>
      </c>
      <c r="P37" s="20">
        <v>39.824561403508774</v>
      </c>
      <c r="Q37" s="26">
        <v>88.3</v>
      </c>
    </row>
    <row r="38" spans="1:17">
      <c r="A38" s="19">
        <v>35</v>
      </c>
      <c r="B38" s="38" t="s">
        <v>205</v>
      </c>
      <c r="C38" s="19" t="s">
        <v>136</v>
      </c>
      <c r="D38" s="19">
        <v>8</v>
      </c>
      <c r="E38" s="19">
        <v>34</v>
      </c>
      <c r="F38" s="26">
        <v>92.5</v>
      </c>
      <c r="G38" s="26">
        <v>27.8</v>
      </c>
      <c r="H38" s="19">
        <v>4</v>
      </c>
      <c r="I38" s="19">
        <v>100</v>
      </c>
      <c r="J38" s="20">
        <v>30</v>
      </c>
      <c r="K38" s="19">
        <v>118</v>
      </c>
      <c r="L38" s="19">
        <v>119</v>
      </c>
      <c r="M38" s="19">
        <v>83</v>
      </c>
      <c r="N38" s="19">
        <v>83</v>
      </c>
      <c r="O38" s="20">
        <v>99.579831932773118</v>
      </c>
      <c r="P38" s="20">
        <v>39.831932773109251</v>
      </c>
      <c r="Q38" s="26">
        <v>97.6</v>
      </c>
    </row>
    <row r="39" spans="1:17">
      <c r="A39" s="19">
        <v>36</v>
      </c>
      <c r="B39" s="38" t="s">
        <v>206</v>
      </c>
      <c r="C39" s="19" t="s">
        <v>137</v>
      </c>
      <c r="D39" s="19">
        <v>7.5</v>
      </c>
      <c r="E39" s="19">
        <v>28</v>
      </c>
      <c r="F39" s="26">
        <v>85.6</v>
      </c>
      <c r="G39" s="26">
        <v>25.7</v>
      </c>
      <c r="H39" s="19">
        <v>2</v>
      </c>
      <c r="I39" s="19">
        <v>60</v>
      </c>
      <c r="J39" s="20">
        <v>18</v>
      </c>
      <c r="K39" s="19">
        <v>18</v>
      </c>
      <c r="L39" s="19">
        <v>19</v>
      </c>
      <c r="M39" s="19">
        <v>12</v>
      </c>
      <c r="N39" s="19">
        <v>12</v>
      </c>
      <c r="O39" s="20">
        <v>97.368421052631575</v>
      </c>
      <c r="P39" s="20">
        <v>38.94736842105263</v>
      </c>
      <c r="Q39" s="26">
        <v>82.6</v>
      </c>
    </row>
    <row r="40" spans="1:17">
      <c r="A40" s="19">
        <v>37</v>
      </c>
      <c r="B40" s="38" t="s">
        <v>207</v>
      </c>
      <c r="C40" s="19" t="s">
        <v>138</v>
      </c>
      <c r="D40" s="19">
        <v>9</v>
      </c>
      <c r="E40" s="19">
        <v>23</v>
      </c>
      <c r="F40" s="20">
        <v>82.857142857142804</v>
      </c>
      <c r="G40" s="20">
        <v>24.857142857142854</v>
      </c>
      <c r="H40" s="19">
        <v>5</v>
      </c>
      <c r="I40" s="19">
        <v>100</v>
      </c>
      <c r="J40" s="20">
        <v>30</v>
      </c>
      <c r="K40" s="19">
        <v>250</v>
      </c>
      <c r="L40" s="19">
        <v>250</v>
      </c>
      <c r="M40" s="19">
        <v>193</v>
      </c>
      <c r="N40" s="19">
        <v>193</v>
      </c>
      <c r="O40" s="20">
        <v>100</v>
      </c>
      <c r="P40" s="20">
        <v>40</v>
      </c>
      <c r="Q40" s="20">
        <v>94.857142857142861</v>
      </c>
    </row>
    <row r="41" spans="1:17">
      <c r="A41" s="19">
        <v>38</v>
      </c>
      <c r="B41" s="38" t="s">
        <v>208</v>
      </c>
      <c r="C41" s="19" t="s">
        <v>139</v>
      </c>
      <c r="D41" s="19">
        <v>7</v>
      </c>
      <c r="E41" s="19">
        <v>28.5</v>
      </c>
      <c r="F41" s="20">
        <v>79.603174603174608</v>
      </c>
      <c r="G41" s="20">
        <v>23.880952380952383</v>
      </c>
      <c r="H41" s="19">
        <v>4</v>
      </c>
      <c r="I41" s="19">
        <v>100</v>
      </c>
      <c r="J41" s="20">
        <v>30</v>
      </c>
      <c r="K41" s="19">
        <v>90</v>
      </c>
      <c r="L41" s="19">
        <v>90</v>
      </c>
      <c r="M41" s="19">
        <v>70</v>
      </c>
      <c r="N41" s="19">
        <v>71</v>
      </c>
      <c r="O41" s="20">
        <v>99.295774647887328</v>
      </c>
      <c r="P41" s="20">
        <v>39.718309859154935</v>
      </c>
      <c r="Q41" s="20">
        <v>93.599262240107322</v>
      </c>
    </row>
    <row r="42" spans="1:17">
      <c r="A42" s="19">
        <v>39</v>
      </c>
      <c r="B42" s="38" t="s">
        <v>209</v>
      </c>
      <c r="C42" s="19" t="s">
        <v>311</v>
      </c>
      <c r="D42" s="19">
        <v>9</v>
      </c>
      <c r="E42" s="19">
        <v>24.5</v>
      </c>
      <c r="F42" s="26">
        <v>87.2</v>
      </c>
      <c r="G42" s="26">
        <v>26.2</v>
      </c>
      <c r="H42" s="19">
        <v>3</v>
      </c>
      <c r="I42" s="19">
        <v>90</v>
      </c>
      <c r="J42" s="20">
        <v>27</v>
      </c>
      <c r="K42" s="19">
        <v>79</v>
      </c>
      <c r="L42" s="19">
        <v>80</v>
      </c>
      <c r="M42" s="19">
        <v>59</v>
      </c>
      <c r="N42" s="19">
        <v>61</v>
      </c>
      <c r="O42" s="20">
        <v>97.735655737704917</v>
      </c>
      <c r="P42" s="20">
        <v>39.094262295081968</v>
      </c>
      <c r="Q42" s="26">
        <v>92.3</v>
      </c>
    </row>
    <row r="43" spans="1:17">
      <c r="A43" s="19">
        <v>40</v>
      </c>
      <c r="B43" s="38" t="s">
        <v>210</v>
      </c>
      <c r="C43" s="19" t="s">
        <v>140</v>
      </c>
      <c r="D43" s="19">
        <v>10</v>
      </c>
      <c r="E43" s="19">
        <v>36</v>
      </c>
      <c r="F43" s="20">
        <v>92.822966507177028</v>
      </c>
      <c r="G43" s="20">
        <v>27.846889952153109</v>
      </c>
      <c r="H43" s="19">
        <v>3</v>
      </c>
      <c r="I43" s="19">
        <v>90</v>
      </c>
      <c r="J43" s="20">
        <v>27</v>
      </c>
      <c r="K43" s="19">
        <v>586</v>
      </c>
      <c r="L43" s="19">
        <v>592</v>
      </c>
      <c r="M43" s="19">
        <v>477</v>
      </c>
      <c r="N43" s="19">
        <v>481</v>
      </c>
      <c r="O43" s="20">
        <v>99.077442827442823</v>
      </c>
      <c r="P43" s="20">
        <v>39.630977130977129</v>
      </c>
      <c r="Q43" s="20">
        <v>94.477867083130235</v>
      </c>
    </row>
    <row r="44" spans="1:17">
      <c r="A44" s="19">
        <v>41</v>
      </c>
      <c r="B44" s="38" t="s">
        <v>141</v>
      </c>
      <c r="C44" s="19" t="s">
        <v>142</v>
      </c>
      <c r="D44" s="19">
        <v>8.5</v>
      </c>
      <c r="E44" s="19">
        <v>22.5</v>
      </c>
      <c r="F44" s="26">
        <v>77</v>
      </c>
      <c r="G44" s="26">
        <v>23.1</v>
      </c>
      <c r="H44" s="19">
        <v>4</v>
      </c>
      <c r="I44" s="19">
        <v>100</v>
      </c>
      <c r="J44" s="20">
        <v>30</v>
      </c>
      <c r="K44" s="19">
        <v>74</v>
      </c>
      <c r="L44" s="19">
        <v>74</v>
      </c>
      <c r="M44" s="19">
        <v>50</v>
      </c>
      <c r="N44" s="19">
        <v>50</v>
      </c>
      <c r="O44" s="20">
        <v>100</v>
      </c>
      <c r="P44" s="20">
        <v>40</v>
      </c>
      <c r="Q44" s="26">
        <v>93.1</v>
      </c>
    </row>
    <row r="45" spans="1:17">
      <c r="A45" s="19">
        <v>42</v>
      </c>
      <c r="B45" s="38" t="s">
        <v>143</v>
      </c>
      <c r="C45" s="19" t="s">
        <v>144</v>
      </c>
      <c r="D45" s="19">
        <v>7.5</v>
      </c>
      <c r="E45" s="19">
        <v>34</v>
      </c>
      <c r="F45" s="26">
        <v>93.2</v>
      </c>
      <c r="G45" s="26">
        <v>28</v>
      </c>
      <c r="H45" s="19">
        <v>3</v>
      </c>
      <c r="I45" s="19">
        <v>90</v>
      </c>
      <c r="J45" s="20">
        <v>27</v>
      </c>
      <c r="K45" s="19">
        <v>99</v>
      </c>
      <c r="L45" s="19">
        <v>99</v>
      </c>
      <c r="M45" s="19">
        <v>86</v>
      </c>
      <c r="N45" s="19">
        <v>88</v>
      </c>
      <c r="O45" s="20">
        <v>98.86363636363636</v>
      </c>
      <c r="P45" s="20">
        <v>39.545454545454547</v>
      </c>
      <c r="Q45" s="26">
        <v>94.5</v>
      </c>
    </row>
    <row r="46" spans="1:17">
      <c r="A46" s="19">
        <v>43</v>
      </c>
      <c r="B46" s="38" t="s">
        <v>211</v>
      </c>
      <c r="C46" s="19" t="s">
        <v>325</v>
      </c>
      <c r="D46" s="19">
        <v>8</v>
      </c>
      <c r="E46" s="19">
        <v>36</v>
      </c>
      <c r="F46" s="26">
        <v>94.1</v>
      </c>
      <c r="G46" s="26">
        <v>28.2</v>
      </c>
      <c r="H46" s="19">
        <v>4</v>
      </c>
      <c r="I46" s="19">
        <v>100</v>
      </c>
      <c r="J46" s="20">
        <v>30</v>
      </c>
      <c r="K46" s="19">
        <v>666</v>
      </c>
      <c r="L46" s="19">
        <v>666</v>
      </c>
      <c r="M46" s="19">
        <v>590</v>
      </c>
      <c r="N46" s="19">
        <v>591</v>
      </c>
      <c r="O46" s="20">
        <v>99.915397631133672</v>
      </c>
      <c r="P46" s="20">
        <v>39.96615905245347</v>
      </c>
      <c r="Q46" s="26">
        <v>98.2</v>
      </c>
    </row>
    <row r="47" spans="1:17">
      <c r="A47" s="19">
        <v>44</v>
      </c>
      <c r="B47" s="38" t="s">
        <v>212</v>
      </c>
      <c r="C47" s="19" t="s">
        <v>146</v>
      </c>
      <c r="D47" s="19">
        <v>9</v>
      </c>
      <c r="E47" s="19">
        <v>13.5</v>
      </c>
      <c r="F47" s="26">
        <v>72</v>
      </c>
      <c r="G47" s="26">
        <v>21.6</v>
      </c>
      <c r="H47" s="19">
        <v>4</v>
      </c>
      <c r="I47" s="19">
        <v>100</v>
      </c>
      <c r="J47" s="20">
        <v>30</v>
      </c>
      <c r="K47" s="19">
        <v>50</v>
      </c>
      <c r="L47" s="19">
        <v>50</v>
      </c>
      <c r="M47" s="19">
        <v>44</v>
      </c>
      <c r="N47" s="19">
        <v>44</v>
      </c>
      <c r="O47" s="20">
        <v>100</v>
      </c>
      <c r="P47" s="20">
        <v>40</v>
      </c>
      <c r="Q47" s="26">
        <v>91.6</v>
      </c>
    </row>
    <row r="48" spans="1:17">
      <c r="A48" s="19">
        <v>45</v>
      </c>
      <c r="B48" s="38" t="s">
        <v>213</v>
      </c>
      <c r="C48" s="19" t="s">
        <v>147</v>
      </c>
      <c r="D48" s="19">
        <v>8</v>
      </c>
      <c r="E48" s="19">
        <v>31</v>
      </c>
      <c r="F48" s="26">
        <v>89.8</v>
      </c>
      <c r="G48" s="26">
        <v>26.9</v>
      </c>
      <c r="H48" s="19">
        <v>4</v>
      </c>
      <c r="I48" s="19">
        <v>100</v>
      </c>
      <c r="J48" s="20">
        <v>30</v>
      </c>
      <c r="K48" s="19">
        <v>78</v>
      </c>
      <c r="L48" s="19">
        <v>78</v>
      </c>
      <c r="M48" s="19">
        <v>57</v>
      </c>
      <c r="N48" s="19">
        <v>58</v>
      </c>
      <c r="O48" s="20">
        <v>99.137931034482762</v>
      </c>
      <c r="P48" s="20">
        <v>39.65517241379311</v>
      </c>
      <c r="Q48" s="26">
        <v>96.6</v>
      </c>
    </row>
    <row r="49" spans="1:17">
      <c r="A49" s="19">
        <v>46</v>
      </c>
      <c r="B49" s="38" t="s">
        <v>214</v>
      </c>
      <c r="C49" s="19" t="s">
        <v>148</v>
      </c>
      <c r="D49" s="19">
        <v>8</v>
      </c>
      <c r="E49" s="19">
        <v>30</v>
      </c>
      <c r="F49" s="20">
        <v>87.301587301587304</v>
      </c>
      <c r="G49" s="20">
        <v>26.19047619047619</v>
      </c>
      <c r="H49" s="19">
        <v>3</v>
      </c>
      <c r="I49" s="19">
        <v>90</v>
      </c>
      <c r="J49" s="20">
        <v>27</v>
      </c>
      <c r="K49" s="19">
        <v>373</v>
      </c>
      <c r="L49" s="19">
        <v>374</v>
      </c>
      <c r="M49" s="19">
        <v>366</v>
      </c>
      <c r="N49" s="19">
        <v>366</v>
      </c>
      <c r="O49" s="20">
        <v>99.866310160427801</v>
      </c>
      <c r="P49" s="20">
        <v>39.946524064171122</v>
      </c>
      <c r="Q49" s="20">
        <v>93.137000254647319</v>
      </c>
    </row>
    <row r="50" spans="1:17">
      <c r="A50" s="19">
        <v>47</v>
      </c>
      <c r="B50" s="38" t="s">
        <v>215</v>
      </c>
      <c r="C50" s="19" t="s">
        <v>149</v>
      </c>
      <c r="D50" s="19">
        <v>6.5</v>
      </c>
      <c r="E50" s="19">
        <v>34</v>
      </c>
      <c r="F50" s="26">
        <v>86.2</v>
      </c>
      <c r="G50" s="26">
        <v>25.9</v>
      </c>
      <c r="H50" s="19">
        <v>4</v>
      </c>
      <c r="I50" s="19">
        <v>100</v>
      </c>
      <c r="J50" s="20">
        <v>30</v>
      </c>
      <c r="K50" s="19">
        <v>61</v>
      </c>
      <c r="L50" s="19">
        <v>64</v>
      </c>
      <c r="M50" s="19">
        <v>32</v>
      </c>
      <c r="N50" s="19">
        <v>38</v>
      </c>
      <c r="O50" s="20">
        <v>89.76151315789474</v>
      </c>
      <c r="P50" s="20">
        <v>35.904605263157897</v>
      </c>
      <c r="Q50" s="26">
        <v>91.8</v>
      </c>
    </row>
    <row r="51" spans="1:17">
      <c r="A51" s="19">
        <v>48</v>
      </c>
      <c r="B51" s="38" t="s">
        <v>216</v>
      </c>
      <c r="C51" s="19" t="s">
        <v>150</v>
      </c>
      <c r="D51" s="19">
        <v>8</v>
      </c>
      <c r="E51" s="19">
        <v>32</v>
      </c>
      <c r="F51" s="26">
        <v>89.4</v>
      </c>
      <c r="G51" s="26">
        <v>26.8</v>
      </c>
      <c r="H51" s="19">
        <v>4</v>
      </c>
      <c r="I51" s="19">
        <v>100</v>
      </c>
      <c r="J51" s="20">
        <v>30</v>
      </c>
      <c r="K51" s="19">
        <v>114</v>
      </c>
      <c r="L51" s="19">
        <v>114</v>
      </c>
      <c r="M51" s="19">
        <v>109</v>
      </c>
      <c r="N51" s="19">
        <v>110</v>
      </c>
      <c r="O51" s="20">
        <v>99.545454545454547</v>
      </c>
      <c r="P51" s="20">
        <v>39.81818181818182</v>
      </c>
      <c r="Q51" s="26">
        <v>96.6</v>
      </c>
    </row>
    <row r="52" spans="1:17">
      <c r="A52" s="19">
        <v>49</v>
      </c>
      <c r="B52" s="38" t="s">
        <v>217</v>
      </c>
      <c r="C52" s="19" t="s">
        <v>151</v>
      </c>
      <c r="D52" s="19">
        <v>9</v>
      </c>
      <c r="E52" s="19">
        <v>32.5</v>
      </c>
      <c r="F52" s="26">
        <v>97.9</v>
      </c>
      <c r="G52" s="26">
        <v>29.4</v>
      </c>
      <c r="H52" s="19">
        <v>3</v>
      </c>
      <c r="I52" s="19">
        <v>90</v>
      </c>
      <c r="J52" s="20">
        <v>27</v>
      </c>
      <c r="K52" s="19">
        <v>456</v>
      </c>
      <c r="L52" s="19">
        <v>456</v>
      </c>
      <c r="M52" s="19">
        <v>450</v>
      </c>
      <c r="N52" s="19">
        <v>450</v>
      </c>
      <c r="O52" s="20">
        <v>100</v>
      </c>
      <c r="P52" s="20">
        <v>40</v>
      </c>
      <c r="Q52" s="26">
        <v>96.4</v>
      </c>
    </row>
    <row r="53" spans="1:17">
      <c r="A53" s="19">
        <v>50</v>
      </c>
      <c r="B53" s="38" t="s">
        <v>218</v>
      </c>
      <c r="C53" s="19" t="s">
        <v>152</v>
      </c>
      <c r="D53" s="19">
        <v>10</v>
      </c>
      <c r="E53" s="19">
        <v>26.5</v>
      </c>
      <c r="F53" s="20">
        <v>82.26010101010101</v>
      </c>
      <c r="G53" s="20">
        <v>24.678030303030301</v>
      </c>
      <c r="H53" s="19">
        <v>5</v>
      </c>
      <c r="I53" s="19">
        <v>100</v>
      </c>
      <c r="J53" s="20">
        <v>30</v>
      </c>
      <c r="K53" s="19">
        <v>236</v>
      </c>
      <c r="L53" s="19">
        <v>236</v>
      </c>
      <c r="M53" s="19">
        <v>191</v>
      </c>
      <c r="N53" s="19">
        <v>193</v>
      </c>
      <c r="O53" s="20">
        <v>99.481865284974091</v>
      </c>
      <c r="P53" s="20">
        <v>39.792746113989637</v>
      </c>
      <c r="Q53" s="20">
        <v>94.470776417019934</v>
      </c>
    </row>
    <row r="54" spans="1:17">
      <c r="A54" s="19">
        <v>51</v>
      </c>
      <c r="B54" s="38" t="s">
        <v>219</v>
      </c>
      <c r="C54" s="19" t="s">
        <v>153</v>
      </c>
      <c r="D54" s="19">
        <v>9</v>
      </c>
      <c r="E54" s="19">
        <v>21</v>
      </c>
      <c r="F54" s="26">
        <v>79.8</v>
      </c>
      <c r="G54" s="26">
        <v>23.9</v>
      </c>
      <c r="H54" s="19">
        <v>4</v>
      </c>
      <c r="I54" s="19">
        <v>100</v>
      </c>
      <c r="J54" s="20">
        <v>30</v>
      </c>
      <c r="K54" s="19">
        <v>86</v>
      </c>
      <c r="L54" s="19">
        <v>86</v>
      </c>
      <c r="M54" s="19">
        <v>62</v>
      </c>
      <c r="N54" s="19">
        <v>63</v>
      </c>
      <c r="O54" s="20">
        <v>99.206349206349216</v>
      </c>
      <c r="P54" s="20">
        <v>39.682539682539691</v>
      </c>
      <c r="Q54" s="26">
        <v>93.6</v>
      </c>
    </row>
    <row r="55" spans="1:17">
      <c r="A55" s="19">
        <v>52</v>
      </c>
      <c r="B55" s="38" t="s">
        <v>220</v>
      </c>
      <c r="C55" s="19" t="s">
        <v>154</v>
      </c>
      <c r="D55" s="19">
        <v>7.5</v>
      </c>
      <c r="E55" s="19">
        <v>19.5</v>
      </c>
      <c r="F55" s="26">
        <v>68</v>
      </c>
      <c r="G55" s="26">
        <v>20.399999999999999</v>
      </c>
      <c r="H55" s="19">
        <v>4</v>
      </c>
      <c r="I55" s="19">
        <v>100</v>
      </c>
      <c r="J55" s="20">
        <v>30</v>
      </c>
      <c r="K55" s="19">
        <v>262</v>
      </c>
      <c r="L55" s="19">
        <v>262</v>
      </c>
      <c r="M55" s="19">
        <v>223</v>
      </c>
      <c r="N55" s="19">
        <v>225</v>
      </c>
      <c r="O55" s="26">
        <v>99.1</v>
      </c>
      <c r="P55" s="26">
        <v>39.6</v>
      </c>
      <c r="Q55" s="26">
        <v>90</v>
      </c>
    </row>
    <row r="56" spans="1:17">
      <c r="A56" s="19">
        <v>53</v>
      </c>
      <c r="B56" s="38" t="s">
        <v>221</v>
      </c>
      <c r="C56" s="19" t="s">
        <v>155</v>
      </c>
      <c r="D56" s="19">
        <v>9</v>
      </c>
      <c r="E56" s="19">
        <v>34</v>
      </c>
      <c r="F56" s="20">
        <v>100</v>
      </c>
      <c r="G56" s="20">
        <v>30</v>
      </c>
      <c r="H56" s="19">
        <v>4</v>
      </c>
      <c r="I56" s="19">
        <v>100</v>
      </c>
      <c r="J56" s="20">
        <v>30</v>
      </c>
      <c r="K56" s="19">
        <v>88</v>
      </c>
      <c r="L56" s="19">
        <v>88</v>
      </c>
      <c r="M56" s="19">
        <v>76</v>
      </c>
      <c r="N56" s="19">
        <v>76</v>
      </c>
      <c r="O56" s="20">
        <v>100</v>
      </c>
      <c r="P56" s="20">
        <v>40</v>
      </c>
      <c r="Q56" s="20">
        <v>100</v>
      </c>
    </row>
    <row r="57" spans="1:17">
      <c r="A57" s="19">
        <v>54</v>
      </c>
      <c r="B57" s="38" t="s">
        <v>222</v>
      </c>
      <c r="C57" s="19" t="s">
        <v>156</v>
      </c>
      <c r="D57" s="19">
        <v>8</v>
      </c>
      <c r="E57" s="19">
        <v>32.5</v>
      </c>
      <c r="F57" s="26">
        <v>93.1</v>
      </c>
      <c r="G57" s="26">
        <v>27.9</v>
      </c>
      <c r="H57" s="19">
        <v>4</v>
      </c>
      <c r="I57" s="19">
        <v>100</v>
      </c>
      <c r="J57" s="20">
        <v>30</v>
      </c>
      <c r="K57" s="19">
        <v>140</v>
      </c>
      <c r="L57" s="19">
        <v>140</v>
      </c>
      <c r="M57" s="19">
        <v>97</v>
      </c>
      <c r="N57" s="19">
        <v>97</v>
      </c>
      <c r="O57" s="20">
        <v>100</v>
      </c>
      <c r="P57" s="20">
        <v>40</v>
      </c>
      <c r="Q57" s="26">
        <v>97.9</v>
      </c>
    </row>
    <row r="58" spans="1:17">
      <c r="A58" s="19">
        <v>55</v>
      </c>
      <c r="B58" s="38" t="s">
        <v>222</v>
      </c>
      <c r="C58" s="19" t="s">
        <v>157</v>
      </c>
      <c r="D58" s="19">
        <v>6.5</v>
      </c>
      <c r="E58" s="19">
        <v>29</v>
      </c>
      <c r="F58" s="26">
        <v>79.400000000000006</v>
      </c>
      <c r="G58" s="26">
        <v>23.8</v>
      </c>
      <c r="H58" s="19">
        <v>5</v>
      </c>
      <c r="I58" s="19">
        <v>100</v>
      </c>
      <c r="J58" s="20">
        <v>30</v>
      </c>
      <c r="K58" s="19">
        <v>36</v>
      </c>
      <c r="L58" s="19">
        <v>38</v>
      </c>
      <c r="M58" s="19">
        <v>25</v>
      </c>
      <c r="N58" s="19">
        <v>26</v>
      </c>
      <c r="O58" s="20">
        <v>95.445344129554655</v>
      </c>
      <c r="P58" s="20">
        <v>38.178137651821864</v>
      </c>
      <c r="Q58" s="26">
        <v>92</v>
      </c>
    </row>
    <row r="59" spans="1:17">
      <c r="A59" s="19">
        <v>56</v>
      </c>
      <c r="B59" s="38" t="s">
        <v>223</v>
      </c>
      <c r="C59" s="19" t="s">
        <v>158</v>
      </c>
      <c r="D59" s="19">
        <v>8</v>
      </c>
      <c r="E59" s="19">
        <v>18.5</v>
      </c>
      <c r="F59" s="26">
        <v>71.900000000000006</v>
      </c>
      <c r="G59" s="26">
        <v>21.6</v>
      </c>
      <c r="H59" s="19">
        <v>3</v>
      </c>
      <c r="I59" s="19">
        <v>90</v>
      </c>
      <c r="J59" s="20">
        <v>27</v>
      </c>
      <c r="K59" s="19">
        <v>42</v>
      </c>
      <c r="L59" s="19">
        <v>42</v>
      </c>
      <c r="M59" s="19">
        <v>47</v>
      </c>
      <c r="N59" s="19">
        <v>48</v>
      </c>
      <c r="O59" s="20">
        <v>98.958333333333329</v>
      </c>
      <c r="P59" s="20">
        <v>39.583333333333336</v>
      </c>
      <c r="Q59" s="26">
        <v>88.2</v>
      </c>
    </row>
    <row r="60" spans="1:17">
      <c r="A60" s="19">
        <v>57</v>
      </c>
      <c r="B60" s="38" t="s">
        <v>223</v>
      </c>
      <c r="C60" s="19" t="s">
        <v>159</v>
      </c>
      <c r="D60" s="19">
        <v>8</v>
      </c>
      <c r="E60" s="19">
        <v>26.5</v>
      </c>
      <c r="F60" s="26">
        <v>84</v>
      </c>
      <c r="G60" s="26">
        <v>25.2</v>
      </c>
      <c r="H60" s="19">
        <v>3</v>
      </c>
      <c r="I60" s="19">
        <v>90</v>
      </c>
      <c r="J60" s="20">
        <v>27</v>
      </c>
      <c r="K60" s="19">
        <v>124</v>
      </c>
      <c r="L60" s="19">
        <v>124</v>
      </c>
      <c r="M60" s="19">
        <v>105</v>
      </c>
      <c r="N60" s="19">
        <v>107</v>
      </c>
      <c r="O60" s="20">
        <v>99.065420560747668</v>
      </c>
      <c r="P60" s="20">
        <v>39.626168224299072</v>
      </c>
      <c r="Q60" s="26">
        <v>91.8</v>
      </c>
    </row>
    <row r="61" spans="1:17">
      <c r="A61" s="19">
        <v>58</v>
      </c>
      <c r="B61" s="38" t="s">
        <v>224</v>
      </c>
      <c r="C61" s="19" t="s">
        <v>160</v>
      </c>
      <c r="D61" s="19">
        <v>8.5</v>
      </c>
      <c r="E61" s="19">
        <v>25.5</v>
      </c>
      <c r="F61" s="26">
        <v>86.4</v>
      </c>
      <c r="G61" s="26">
        <v>25.9</v>
      </c>
      <c r="H61" s="19">
        <v>3</v>
      </c>
      <c r="I61" s="19">
        <v>90</v>
      </c>
      <c r="J61" s="20">
        <v>27</v>
      </c>
      <c r="K61" s="19">
        <v>208</v>
      </c>
      <c r="L61" s="19">
        <v>210</v>
      </c>
      <c r="M61" s="19">
        <v>187</v>
      </c>
      <c r="N61" s="19">
        <v>187</v>
      </c>
      <c r="O61" s="20">
        <v>99.523809523809518</v>
      </c>
      <c r="P61" s="20">
        <v>39.80952380952381</v>
      </c>
      <c r="Q61" s="26">
        <v>92.7</v>
      </c>
    </row>
    <row r="62" spans="1:17">
      <c r="A62" s="19">
        <v>59</v>
      </c>
      <c r="B62" s="38" t="s">
        <v>225</v>
      </c>
      <c r="C62" s="19" t="s">
        <v>161</v>
      </c>
      <c r="D62" s="19">
        <v>8</v>
      </c>
      <c r="E62" s="19">
        <v>35.5</v>
      </c>
      <c r="F62" s="20">
        <v>93.75</v>
      </c>
      <c r="G62" s="20">
        <v>28.125</v>
      </c>
      <c r="H62" s="19">
        <v>3</v>
      </c>
      <c r="I62" s="19">
        <v>90</v>
      </c>
      <c r="J62" s="20">
        <v>27</v>
      </c>
      <c r="K62" s="19">
        <v>595</v>
      </c>
      <c r="L62" s="19">
        <v>599</v>
      </c>
      <c r="M62" s="19">
        <v>517</v>
      </c>
      <c r="N62" s="19">
        <v>519</v>
      </c>
      <c r="O62" s="26">
        <v>99.3</v>
      </c>
      <c r="P62" s="26">
        <v>39.700000000000003</v>
      </c>
      <c r="Q62" s="26">
        <v>94.8</v>
      </c>
    </row>
    <row r="63" spans="1:17">
      <c r="A63" s="19">
        <v>60</v>
      </c>
      <c r="B63" s="38" t="s">
        <v>226</v>
      </c>
      <c r="C63" s="19" t="s">
        <v>162</v>
      </c>
      <c r="D63" s="19">
        <v>9</v>
      </c>
      <c r="E63" s="19">
        <v>33</v>
      </c>
      <c r="F63" s="26">
        <v>98.4</v>
      </c>
      <c r="G63" s="26">
        <v>29.5</v>
      </c>
      <c r="H63" s="19">
        <v>3</v>
      </c>
      <c r="I63" s="19">
        <v>90</v>
      </c>
      <c r="J63" s="20">
        <v>27</v>
      </c>
      <c r="K63" s="19">
        <v>218</v>
      </c>
      <c r="L63" s="19">
        <v>220</v>
      </c>
      <c r="M63" s="19">
        <v>174</v>
      </c>
      <c r="N63" s="19">
        <v>175</v>
      </c>
      <c r="O63" s="26">
        <v>98.8</v>
      </c>
      <c r="P63" s="26">
        <v>39.5</v>
      </c>
      <c r="Q63" s="26">
        <v>96</v>
      </c>
    </row>
    <row r="64" spans="1:17">
      <c r="A64" s="19">
        <v>61</v>
      </c>
      <c r="B64" s="38" t="s">
        <v>227</v>
      </c>
      <c r="C64" s="19" t="s">
        <v>163</v>
      </c>
      <c r="D64" s="19">
        <v>10</v>
      </c>
      <c r="E64" s="19">
        <v>5</v>
      </c>
      <c r="F64" s="26">
        <v>53.5</v>
      </c>
      <c r="G64" s="26">
        <v>16.100000000000001</v>
      </c>
      <c r="H64" s="19">
        <v>4</v>
      </c>
      <c r="I64" s="19">
        <v>100</v>
      </c>
      <c r="J64" s="20">
        <v>30</v>
      </c>
      <c r="K64" s="19">
        <v>267</v>
      </c>
      <c r="L64" s="19">
        <v>275</v>
      </c>
      <c r="M64" s="19">
        <v>209</v>
      </c>
      <c r="N64" s="19">
        <v>213</v>
      </c>
      <c r="O64" s="20">
        <v>97.606487409304307</v>
      </c>
      <c r="P64" s="20">
        <v>39.042594963721726</v>
      </c>
      <c r="Q64" s="26">
        <v>85.1</v>
      </c>
    </row>
    <row r="65" spans="1:17">
      <c r="A65" s="19">
        <v>62</v>
      </c>
      <c r="B65" s="38" t="s">
        <v>228</v>
      </c>
      <c r="C65" s="36" t="s">
        <v>320</v>
      </c>
      <c r="D65" s="19">
        <v>7.5</v>
      </c>
      <c r="E65" s="19">
        <v>31.5</v>
      </c>
      <c r="F65" s="26">
        <v>90</v>
      </c>
      <c r="G65" s="26">
        <v>27</v>
      </c>
      <c r="H65" s="19">
        <v>3</v>
      </c>
      <c r="I65" s="19">
        <v>90</v>
      </c>
      <c r="J65" s="20">
        <v>27</v>
      </c>
      <c r="K65" s="19">
        <v>692</v>
      </c>
      <c r="L65" s="19">
        <v>692</v>
      </c>
      <c r="M65" s="19">
        <v>593</v>
      </c>
      <c r="N65" s="19">
        <v>595</v>
      </c>
      <c r="O65" s="26">
        <v>99.9</v>
      </c>
      <c r="P65" s="26">
        <v>40</v>
      </c>
      <c r="Q65" s="26">
        <v>94</v>
      </c>
    </row>
    <row r="66" spans="1:17">
      <c r="A66" s="19">
        <v>63</v>
      </c>
      <c r="B66" s="38" t="s">
        <v>228</v>
      </c>
      <c r="C66" s="36" t="s">
        <v>321</v>
      </c>
      <c r="D66" s="19">
        <v>0.5</v>
      </c>
      <c r="E66" s="19">
        <v>15</v>
      </c>
      <c r="F66" s="26">
        <v>28.4</v>
      </c>
      <c r="G66" s="26">
        <v>8.5</v>
      </c>
      <c r="H66" s="19">
        <v>4</v>
      </c>
      <c r="I66" s="19">
        <v>100</v>
      </c>
      <c r="J66" s="20">
        <v>30</v>
      </c>
      <c r="K66" s="19">
        <v>286</v>
      </c>
      <c r="L66" s="19">
        <v>288</v>
      </c>
      <c r="M66" s="19">
        <v>311</v>
      </c>
      <c r="N66" s="19">
        <v>311</v>
      </c>
      <c r="O66" s="20">
        <v>99.652777777777786</v>
      </c>
      <c r="P66" s="20">
        <v>39.861111111111114</v>
      </c>
      <c r="Q66" s="26">
        <v>78.400000000000006</v>
      </c>
    </row>
    <row r="67" spans="1:17">
      <c r="A67" s="19">
        <v>64</v>
      </c>
      <c r="B67" s="38" t="s">
        <v>229</v>
      </c>
      <c r="C67" s="19" t="s">
        <v>164</v>
      </c>
      <c r="D67" s="19">
        <v>10</v>
      </c>
      <c r="E67" s="19">
        <v>38</v>
      </c>
      <c r="F67" s="20">
        <v>95.454545454545453</v>
      </c>
      <c r="G67" s="20">
        <v>28.636363636363637</v>
      </c>
      <c r="H67" s="19">
        <v>3</v>
      </c>
      <c r="I67" s="19">
        <v>90</v>
      </c>
      <c r="J67" s="20">
        <v>27</v>
      </c>
      <c r="K67" s="19">
        <v>480</v>
      </c>
      <c r="L67" s="19">
        <v>487</v>
      </c>
      <c r="M67" s="19">
        <v>369</v>
      </c>
      <c r="N67" s="19">
        <v>370</v>
      </c>
      <c r="O67" s="26">
        <v>98.7</v>
      </c>
      <c r="P67" s="26">
        <v>39.5</v>
      </c>
      <c r="Q67" s="26">
        <v>95.1</v>
      </c>
    </row>
    <row r="68" spans="1:17">
      <c r="A68" s="19">
        <v>65</v>
      </c>
      <c r="B68" s="38" t="s">
        <v>230</v>
      </c>
      <c r="C68" s="19" t="s">
        <v>165</v>
      </c>
      <c r="D68" s="19">
        <v>7.5</v>
      </c>
      <c r="E68" s="19">
        <v>27</v>
      </c>
      <c r="F68" s="26">
        <v>83.4</v>
      </c>
      <c r="G68" s="26">
        <v>25</v>
      </c>
      <c r="H68" s="19">
        <v>4</v>
      </c>
      <c r="I68" s="19">
        <v>100</v>
      </c>
      <c r="J68" s="20">
        <v>30</v>
      </c>
      <c r="K68" s="19">
        <v>354</v>
      </c>
      <c r="L68" s="19">
        <v>355</v>
      </c>
      <c r="M68" s="19">
        <v>320</v>
      </c>
      <c r="N68" s="19">
        <v>322</v>
      </c>
      <c r="O68" s="20">
        <v>99.548595923366292</v>
      </c>
      <c r="P68" s="20">
        <v>39.819438369346521</v>
      </c>
      <c r="Q68" s="26">
        <v>94.8</v>
      </c>
    </row>
    <row r="69" spans="1:17">
      <c r="A69" s="19">
        <v>66</v>
      </c>
      <c r="B69" s="38" t="s">
        <v>231</v>
      </c>
      <c r="C69" s="36" t="s">
        <v>322</v>
      </c>
      <c r="D69" s="19">
        <v>8</v>
      </c>
      <c r="E69" s="19">
        <v>31</v>
      </c>
      <c r="F69" s="26">
        <v>87.1</v>
      </c>
      <c r="G69" s="26">
        <v>26.1</v>
      </c>
      <c r="H69" s="19">
        <v>4</v>
      </c>
      <c r="I69" s="19">
        <v>100</v>
      </c>
      <c r="J69" s="20">
        <v>30</v>
      </c>
      <c r="K69" s="19">
        <v>71</v>
      </c>
      <c r="L69" s="19">
        <v>71</v>
      </c>
      <c r="M69" s="19">
        <v>64</v>
      </c>
      <c r="N69" s="19">
        <v>64</v>
      </c>
      <c r="O69" s="20">
        <v>100</v>
      </c>
      <c r="P69" s="20">
        <v>40</v>
      </c>
      <c r="Q69" s="26">
        <v>96.1</v>
      </c>
    </row>
    <row r="70" spans="1:17">
      <c r="A70" s="19">
        <v>67</v>
      </c>
      <c r="B70" s="38" t="s">
        <v>232</v>
      </c>
      <c r="C70" s="19" t="s">
        <v>166</v>
      </c>
      <c r="D70" s="19">
        <v>9</v>
      </c>
      <c r="E70" s="19">
        <v>34</v>
      </c>
      <c r="F70" s="20">
        <v>100</v>
      </c>
      <c r="G70" s="20">
        <v>30</v>
      </c>
      <c r="H70" s="19">
        <v>3</v>
      </c>
      <c r="I70" s="19">
        <v>90</v>
      </c>
      <c r="J70" s="20">
        <v>27</v>
      </c>
      <c r="K70" s="19">
        <v>157</v>
      </c>
      <c r="L70" s="19">
        <v>157</v>
      </c>
      <c r="M70" s="19">
        <v>127</v>
      </c>
      <c r="N70" s="19">
        <v>128</v>
      </c>
      <c r="O70" s="26">
        <v>99.9</v>
      </c>
      <c r="P70" s="26">
        <v>40</v>
      </c>
      <c r="Q70" s="26">
        <v>97</v>
      </c>
    </row>
    <row r="71" spans="1:17">
      <c r="A71" s="19">
        <v>68</v>
      </c>
      <c r="B71" s="38" t="s">
        <v>233</v>
      </c>
      <c r="C71" s="19" t="s">
        <v>167</v>
      </c>
      <c r="D71" s="19">
        <v>8</v>
      </c>
      <c r="E71" s="19">
        <v>36</v>
      </c>
      <c r="F71" s="26">
        <v>94.1</v>
      </c>
      <c r="G71" s="26">
        <v>28.2</v>
      </c>
      <c r="H71" s="19">
        <v>2</v>
      </c>
      <c r="I71" s="19">
        <v>60</v>
      </c>
      <c r="J71" s="20">
        <v>18</v>
      </c>
      <c r="K71" s="19">
        <v>637</v>
      </c>
      <c r="L71" s="19">
        <v>637</v>
      </c>
      <c r="M71" s="19">
        <v>626</v>
      </c>
      <c r="N71" s="19">
        <v>627</v>
      </c>
      <c r="O71" s="20">
        <v>99.920255183413076</v>
      </c>
      <c r="P71" s="20">
        <v>39.96810207336523</v>
      </c>
      <c r="Q71" s="26">
        <v>86.2</v>
      </c>
    </row>
    <row r="72" spans="1:17">
      <c r="A72" s="19">
        <v>69</v>
      </c>
      <c r="B72" s="38" t="s">
        <v>233</v>
      </c>
      <c r="C72" s="19" t="s">
        <v>168</v>
      </c>
      <c r="D72" s="19">
        <v>9</v>
      </c>
      <c r="E72" s="19">
        <v>35</v>
      </c>
      <c r="F72" s="26">
        <v>99.4</v>
      </c>
      <c r="G72" s="26">
        <v>29.8</v>
      </c>
      <c r="H72" s="19">
        <v>4</v>
      </c>
      <c r="I72" s="19">
        <v>100</v>
      </c>
      <c r="J72" s="20">
        <v>30</v>
      </c>
      <c r="K72" s="19">
        <v>170</v>
      </c>
      <c r="L72" s="19">
        <v>170</v>
      </c>
      <c r="M72" s="19">
        <v>134</v>
      </c>
      <c r="N72" s="19">
        <v>135</v>
      </c>
      <c r="O72" s="20">
        <v>99.629629629629619</v>
      </c>
      <c r="P72" s="20">
        <v>39.851851851851848</v>
      </c>
      <c r="Q72" s="26">
        <v>99.7</v>
      </c>
    </row>
    <row r="73" spans="1:17">
      <c r="A73" s="19">
        <v>70</v>
      </c>
      <c r="B73" s="38" t="s">
        <v>233</v>
      </c>
      <c r="C73" s="19" t="s">
        <v>169</v>
      </c>
      <c r="D73" s="19">
        <v>7</v>
      </c>
      <c r="E73" s="19">
        <v>35.5</v>
      </c>
      <c r="F73" s="26">
        <v>88.9</v>
      </c>
      <c r="G73" s="26">
        <v>26.7</v>
      </c>
      <c r="H73" s="19">
        <v>4</v>
      </c>
      <c r="I73" s="19">
        <v>100</v>
      </c>
      <c r="J73" s="20">
        <v>30</v>
      </c>
      <c r="K73" s="19">
        <v>552</v>
      </c>
      <c r="L73" s="19">
        <v>555</v>
      </c>
      <c r="M73" s="19">
        <v>439</v>
      </c>
      <c r="N73" s="19">
        <v>445</v>
      </c>
      <c r="O73" s="20">
        <v>99.055572426358935</v>
      </c>
      <c r="P73" s="20">
        <v>39.622228970543574</v>
      </c>
      <c r="Q73" s="26">
        <v>96.3</v>
      </c>
    </row>
    <row r="74" spans="1:17">
      <c r="A74" s="19">
        <v>71</v>
      </c>
      <c r="B74" s="38" t="s">
        <v>233</v>
      </c>
      <c r="C74" s="19" t="s">
        <v>170</v>
      </c>
      <c r="D74" s="19">
        <v>8</v>
      </c>
      <c r="E74" s="19">
        <v>32</v>
      </c>
      <c r="F74" s="26">
        <v>91.1</v>
      </c>
      <c r="G74" s="26">
        <v>27.3</v>
      </c>
      <c r="H74" s="19">
        <v>3</v>
      </c>
      <c r="I74" s="19">
        <v>90</v>
      </c>
      <c r="J74" s="20">
        <v>27</v>
      </c>
      <c r="K74" s="19">
        <v>519</v>
      </c>
      <c r="L74" s="19">
        <v>519</v>
      </c>
      <c r="M74" s="19">
        <v>496</v>
      </c>
      <c r="N74" s="19">
        <v>496</v>
      </c>
      <c r="O74" s="20">
        <v>100</v>
      </c>
      <c r="P74" s="20">
        <v>40</v>
      </c>
      <c r="Q74" s="26">
        <v>94.3</v>
      </c>
    </row>
    <row r="75" spans="1:17">
      <c r="A75" s="19">
        <v>72</v>
      </c>
      <c r="B75" s="38" t="s">
        <v>234</v>
      </c>
      <c r="C75" s="19" t="s">
        <v>171</v>
      </c>
      <c r="D75" s="19">
        <v>7</v>
      </c>
      <c r="E75" s="19">
        <v>21</v>
      </c>
      <c r="F75" s="20">
        <v>67.267267267267258</v>
      </c>
      <c r="G75" s="20">
        <v>20.180180180180177</v>
      </c>
      <c r="H75" s="19">
        <v>4</v>
      </c>
      <c r="I75" s="19">
        <v>100</v>
      </c>
      <c r="J75" s="20">
        <v>30</v>
      </c>
      <c r="K75" s="19">
        <v>49</v>
      </c>
      <c r="L75" s="19">
        <v>49</v>
      </c>
      <c r="M75" s="19">
        <v>42</v>
      </c>
      <c r="N75" s="19">
        <v>43</v>
      </c>
      <c r="O75" s="20">
        <v>98.837209302325576</v>
      </c>
      <c r="P75" s="20">
        <v>39.534883720930232</v>
      </c>
      <c r="Q75" s="20">
        <v>89.715063901110398</v>
      </c>
    </row>
    <row r="76" spans="1:17">
      <c r="A76" s="19">
        <v>73</v>
      </c>
      <c r="B76" s="38" t="s">
        <v>234</v>
      </c>
      <c r="C76" s="19" t="s">
        <v>172</v>
      </c>
      <c r="D76" s="19">
        <v>8</v>
      </c>
      <c r="E76" s="19">
        <v>26</v>
      </c>
      <c r="F76" s="20">
        <v>81.587301587301582</v>
      </c>
      <c r="G76" s="20">
        <v>24.476190476190474</v>
      </c>
      <c r="H76" s="19">
        <v>1</v>
      </c>
      <c r="I76" s="19">
        <v>30</v>
      </c>
      <c r="J76" s="20">
        <v>9</v>
      </c>
      <c r="K76" s="19">
        <v>167</v>
      </c>
      <c r="L76" s="19">
        <v>168</v>
      </c>
      <c r="M76" s="19">
        <v>159</v>
      </c>
      <c r="N76" s="19">
        <v>160</v>
      </c>
      <c r="O76" s="20">
        <v>99.389880952380949</v>
      </c>
      <c r="P76" s="20">
        <v>39.75595238095238</v>
      </c>
      <c r="Q76" s="20">
        <v>73.232142857142861</v>
      </c>
    </row>
    <row r="77" spans="1:17">
      <c r="A77" s="19">
        <v>74</v>
      </c>
      <c r="B77" s="38" t="s">
        <v>235</v>
      </c>
      <c r="C77" s="19" t="s">
        <v>173</v>
      </c>
      <c r="D77" s="19">
        <v>11</v>
      </c>
      <c r="E77" s="19">
        <v>38</v>
      </c>
      <c r="F77" s="20">
        <v>100</v>
      </c>
      <c r="G77" s="20">
        <v>30</v>
      </c>
      <c r="H77" s="19">
        <v>3</v>
      </c>
      <c r="I77" s="19">
        <v>90</v>
      </c>
      <c r="J77" s="20">
        <v>27</v>
      </c>
      <c r="K77" s="19">
        <v>551</v>
      </c>
      <c r="L77" s="19">
        <v>557</v>
      </c>
      <c r="M77" s="19">
        <v>464</v>
      </c>
      <c r="N77" s="19">
        <v>471</v>
      </c>
      <c r="O77" s="26">
        <v>98.9</v>
      </c>
      <c r="P77" s="26">
        <v>39.6</v>
      </c>
      <c r="Q77" s="26">
        <v>96.6</v>
      </c>
    </row>
    <row r="78" spans="1:17">
      <c r="A78" s="19">
        <v>75</v>
      </c>
      <c r="B78" s="38" t="s">
        <v>236</v>
      </c>
      <c r="C78" s="19" t="s">
        <v>174</v>
      </c>
      <c r="D78" s="19">
        <v>7</v>
      </c>
      <c r="E78" s="19">
        <v>35</v>
      </c>
      <c r="F78" s="20">
        <v>88.888888888888886</v>
      </c>
      <c r="G78" s="20">
        <v>26.666666666666664</v>
      </c>
      <c r="H78" s="19">
        <v>4</v>
      </c>
      <c r="I78" s="19">
        <v>100</v>
      </c>
      <c r="J78" s="20">
        <v>30</v>
      </c>
      <c r="K78" s="19">
        <v>144</v>
      </c>
      <c r="L78" s="19">
        <v>144</v>
      </c>
      <c r="M78" s="19">
        <v>107</v>
      </c>
      <c r="N78" s="19">
        <v>108</v>
      </c>
      <c r="O78" s="20">
        <v>99.537037037037038</v>
      </c>
      <c r="P78" s="20">
        <v>39.814814814814817</v>
      </c>
      <c r="Q78" s="20">
        <v>96.481481481481481</v>
      </c>
    </row>
    <row r="79" spans="1:17">
      <c r="A79" s="19">
        <v>76</v>
      </c>
      <c r="B79" s="38" t="s">
        <v>237</v>
      </c>
      <c r="C79" s="19" t="s">
        <v>175</v>
      </c>
      <c r="D79" s="19">
        <v>9</v>
      </c>
      <c r="E79" s="19">
        <v>37</v>
      </c>
      <c r="F79" s="20">
        <v>100</v>
      </c>
      <c r="G79" s="20">
        <v>30</v>
      </c>
      <c r="H79" s="19">
        <v>4</v>
      </c>
      <c r="I79" s="19">
        <v>100</v>
      </c>
      <c r="J79" s="20">
        <v>30</v>
      </c>
      <c r="K79" s="19">
        <v>557</v>
      </c>
      <c r="L79" s="19">
        <v>558</v>
      </c>
      <c r="M79" s="19">
        <v>494</v>
      </c>
      <c r="N79" s="19">
        <v>495</v>
      </c>
      <c r="O79" s="26">
        <v>99.9</v>
      </c>
      <c r="P79" s="26">
        <v>40</v>
      </c>
      <c r="Q79" s="26">
        <v>100</v>
      </c>
    </row>
    <row r="80" spans="1:17">
      <c r="A80" s="19">
        <v>77</v>
      </c>
      <c r="B80" s="38" t="s">
        <v>238</v>
      </c>
      <c r="C80" s="19" t="s">
        <v>176</v>
      </c>
      <c r="D80" s="19">
        <v>8</v>
      </c>
      <c r="E80" s="19">
        <v>29</v>
      </c>
      <c r="F80" s="20">
        <v>85.873015873015873</v>
      </c>
      <c r="G80" s="20">
        <v>25.761904761904763</v>
      </c>
      <c r="H80" s="19">
        <v>4</v>
      </c>
      <c r="I80" s="19">
        <v>100</v>
      </c>
      <c r="J80" s="20">
        <v>30</v>
      </c>
      <c r="K80" s="19">
        <v>84</v>
      </c>
      <c r="L80" s="19">
        <v>85</v>
      </c>
      <c r="M80" s="19">
        <v>54</v>
      </c>
      <c r="N80" s="19">
        <v>55</v>
      </c>
      <c r="O80" s="20">
        <v>98.502673796791456</v>
      </c>
      <c r="P80" s="20">
        <v>39.401069518716582</v>
      </c>
      <c r="Q80" s="20">
        <v>95.162974280621341</v>
      </c>
    </row>
    <row r="81" spans="1:17">
      <c r="A81" s="19">
        <v>78</v>
      </c>
      <c r="B81" s="38" t="s">
        <v>239</v>
      </c>
      <c r="C81" s="19" t="s">
        <v>177</v>
      </c>
      <c r="D81" s="19">
        <v>7.5</v>
      </c>
      <c r="E81" s="19">
        <v>31</v>
      </c>
      <c r="F81" s="26">
        <v>86.2</v>
      </c>
      <c r="G81" s="26">
        <v>25.9</v>
      </c>
      <c r="H81" s="19">
        <v>3</v>
      </c>
      <c r="I81" s="19">
        <v>90</v>
      </c>
      <c r="J81" s="20">
        <v>27</v>
      </c>
      <c r="K81" s="19">
        <v>121</v>
      </c>
      <c r="L81" s="19">
        <v>124</v>
      </c>
      <c r="M81" s="19">
        <v>109</v>
      </c>
      <c r="N81" s="19">
        <v>109</v>
      </c>
      <c r="O81" s="20">
        <v>98.790322580645167</v>
      </c>
      <c r="P81" s="20">
        <v>39.516129032258071</v>
      </c>
      <c r="Q81" s="26">
        <v>92.4</v>
      </c>
    </row>
    <row r="82" spans="1:17">
      <c r="A82" s="19">
        <v>79</v>
      </c>
      <c r="B82" s="38" t="s">
        <v>240</v>
      </c>
      <c r="C82" s="36" t="s">
        <v>323</v>
      </c>
      <c r="D82" s="19">
        <v>8</v>
      </c>
      <c r="E82" s="19">
        <v>32</v>
      </c>
      <c r="F82" s="26">
        <v>88.6</v>
      </c>
      <c r="G82" s="26">
        <v>26.6</v>
      </c>
      <c r="H82" s="19">
        <v>2</v>
      </c>
      <c r="I82" s="19">
        <v>60</v>
      </c>
      <c r="J82" s="20">
        <v>18</v>
      </c>
      <c r="K82" s="19">
        <v>116</v>
      </c>
      <c r="L82" s="19">
        <v>120</v>
      </c>
      <c r="M82" s="19">
        <v>85</v>
      </c>
      <c r="N82" s="19">
        <v>85</v>
      </c>
      <c r="O82" s="20">
        <v>98.333333333333343</v>
      </c>
      <c r="P82" s="20">
        <v>39.333333333333343</v>
      </c>
      <c r="Q82" s="26">
        <v>83.9</v>
      </c>
    </row>
    <row r="83" spans="1:17">
      <c r="A83" s="19">
        <v>80</v>
      </c>
      <c r="B83" s="38" t="s">
        <v>241</v>
      </c>
      <c r="C83" s="19" t="s">
        <v>178</v>
      </c>
      <c r="D83" s="19">
        <v>7</v>
      </c>
      <c r="E83" s="19">
        <v>31</v>
      </c>
      <c r="F83" s="20">
        <v>81.944444444444443</v>
      </c>
      <c r="G83" s="20">
        <v>24.583333333333332</v>
      </c>
      <c r="H83" s="19">
        <v>3</v>
      </c>
      <c r="I83" s="19">
        <v>90</v>
      </c>
      <c r="J83" s="20">
        <v>27</v>
      </c>
      <c r="K83" s="19">
        <v>227</v>
      </c>
      <c r="L83" s="19">
        <v>227</v>
      </c>
      <c r="M83" s="19">
        <v>223</v>
      </c>
      <c r="N83" s="19">
        <v>223</v>
      </c>
      <c r="O83" s="20">
        <v>100</v>
      </c>
      <c r="P83" s="20">
        <v>40</v>
      </c>
      <c r="Q83" s="20">
        <v>91.583333333333329</v>
      </c>
    </row>
    <row r="84" spans="1:17">
      <c r="A84" s="19">
        <v>81</v>
      </c>
      <c r="B84" s="38" t="s">
        <v>241</v>
      </c>
      <c r="C84" s="19" t="s">
        <v>179</v>
      </c>
      <c r="D84" s="19">
        <v>8</v>
      </c>
      <c r="E84" s="19">
        <v>33.5</v>
      </c>
      <c r="F84" s="26">
        <v>88.4</v>
      </c>
      <c r="G84" s="26">
        <v>26.5</v>
      </c>
      <c r="H84" s="19">
        <v>4</v>
      </c>
      <c r="I84" s="19">
        <v>100</v>
      </c>
      <c r="J84" s="20">
        <v>30</v>
      </c>
      <c r="K84" s="19">
        <v>340</v>
      </c>
      <c r="L84" s="19">
        <v>341</v>
      </c>
      <c r="M84" s="19">
        <v>309</v>
      </c>
      <c r="N84" s="19">
        <v>311</v>
      </c>
      <c r="O84" s="20">
        <v>99.531829025657473</v>
      </c>
      <c r="P84" s="20">
        <v>39.812731610262993</v>
      </c>
      <c r="Q84" s="26">
        <v>96.3</v>
      </c>
    </row>
    <row r="85" spans="1:17">
      <c r="A85" s="19">
        <v>82</v>
      </c>
      <c r="B85" s="38" t="s">
        <v>242</v>
      </c>
      <c r="C85" s="19" t="s">
        <v>180</v>
      </c>
      <c r="D85" s="19">
        <v>8</v>
      </c>
      <c r="E85" s="19">
        <v>25</v>
      </c>
      <c r="F85" s="26">
        <v>80.599999999999994</v>
      </c>
      <c r="G85" s="26">
        <v>24.2</v>
      </c>
      <c r="H85" s="19">
        <v>4</v>
      </c>
      <c r="I85" s="19">
        <v>100</v>
      </c>
      <c r="J85" s="20">
        <v>30</v>
      </c>
      <c r="K85" s="19">
        <v>151</v>
      </c>
      <c r="L85" s="19">
        <v>153</v>
      </c>
      <c r="M85" s="19">
        <v>125</v>
      </c>
      <c r="N85" s="19">
        <v>127</v>
      </c>
      <c r="O85" s="20">
        <v>98.559003653955017</v>
      </c>
      <c r="P85" s="20">
        <v>39.42360146158201</v>
      </c>
      <c r="Q85" s="26">
        <v>93.6</v>
      </c>
    </row>
    <row r="86" spans="1:17">
      <c r="A86" s="19">
        <v>83</v>
      </c>
      <c r="B86" s="38" t="s">
        <v>243</v>
      </c>
      <c r="C86" s="19" t="s">
        <v>181</v>
      </c>
      <c r="D86" s="19">
        <v>8</v>
      </c>
      <c r="E86" s="19">
        <v>31.5</v>
      </c>
      <c r="F86" s="26">
        <v>88.6</v>
      </c>
      <c r="G86" s="26">
        <v>26.6</v>
      </c>
      <c r="H86" s="19">
        <v>2</v>
      </c>
      <c r="I86" s="19">
        <v>60</v>
      </c>
      <c r="J86" s="20">
        <v>18</v>
      </c>
      <c r="K86" s="19">
        <v>154</v>
      </c>
      <c r="L86" s="19">
        <v>155</v>
      </c>
      <c r="M86" s="19">
        <v>119</v>
      </c>
      <c r="N86" s="19">
        <v>120</v>
      </c>
      <c r="O86" s="20">
        <v>99.260752688172047</v>
      </c>
      <c r="P86" s="20">
        <v>39.704301075268823</v>
      </c>
      <c r="Q86" s="26">
        <v>84.3</v>
      </c>
    </row>
    <row r="87" spans="1:17">
      <c r="A87" s="19">
        <v>84</v>
      </c>
      <c r="B87" s="38" t="s">
        <v>243</v>
      </c>
      <c r="C87" s="19" t="s">
        <v>182</v>
      </c>
      <c r="D87" s="19">
        <v>8</v>
      </c>
      <c r="E87" s="19">
        <v>35</v>
      </c>
      <c r="F87" s="26">
        <v>93.6</v>
      </c>
      <c r="G87" s="26">
        <v>28.1</v>
      </c>
      <c r="H87" s="19">
        <v>2</v>
      </c>
      <c r="I87" s="19">
        <v>60</v>
      </c>
      <c r="J87" s="20">
        <v>18</v>
      </c>
      <c r="K87" s="19">
        <v>233</v>
      </c>
      <c r="L87" s="19">
        <v>235</v>
      </c>
      <c r="M87" s="19">
        <v>218</v>
      </c>
      <c r="N87" s="19">
        <v>218</v>
      </c>
      <c r="O87" s="20">
        <v>99.574468085106389</v>
      </c>
      <c r="P87" s="20">
        <v>39.829787234042556</v>
      </c>
      <c r="Q87" s="26">
        <v>85.9</v>
      </c>
    </row>
    <row r="88" spans="1:17">
      <c r="A88" s="19">
        <v>85</v>
      </c>
      <c r="B88" s="38" t="s">
        <v>244</v>
      </c>
      <c r="C88" s="19" t="s">
        <v>183</v>
      </c>
      <c r="D88" s="19">
        <v>8</v>
      </c>
      <c r="E88" s="19">
        <v>31.5</v>
      </c>
      <c r="F88" s="26">
        <v>89</v>
      </c>
      <c r="G88" s="26">
        <v>26.7</v>
      </c>
      <c r="H88" s="19">
        <v>3</v>
      </c>
      <c r="I88" s="19">
        <v>90</v>
      </c>
      <c r="J88" s="20">
        <v>27</v>
      </c>
      <c r="K88" s="19">
        <v>114</v>
      </c>
      <c r="L88" s="19">
        <v>114</v>
      </c>
      <c r="M88" s="19">
        <v>89</v>
      </c>
      <c r="N88" s="19">
        <v>89</v>
      </c>
      <c r="O88" s="20">
        <v>100</v>
      </c>
      <c r="P88" s="20">
        <v>40</v>
      </c>
      <c r="Q88" s="26">
        <v>93.7</v>
      </c>
    </row>
    <row r="89" spans="1:17">
      <c r="A89" s="19">
        <v>86</v>
      </c>
      <c r="B89" s="38" t="s">
        <v>245</v>
      </c>
      <c r="C89" s="19" t="s">
        <v>184</v>
      </c>
      <c r="D89" s="19">
        <v>7.5</v>
      </c>
      <c r="E89" s="19">
        <v>34.5</v>
      </c>
      <c r="F89" s="26">
        <v>89.9</v>
      </c>
      <c r="G89" s="26">
        <v>27</v>
      </c>
      <c r="H89" s="19">
        <v>4</v>
      </c>
      <c r="I89" s="19">
        <v>100</v>
      </c>
      <c r="J89" s="20">
        <v>30</v>
      </c>
      <c r="K89" s="19">
        <v>48</v>
      </c>
      <c r="L89" s="19">
        <v>49</v>
      </c>
      <c r="M89" s="19">
        <v>42</v>
      </c>
      <c r="N89" s="19">
        <v>42</v>
      </c>
      <c r="O89" s="20">
        <v>98.979591836734699</v>
      </c>
      <c r="P89" s="20">
        <v>39.591836734693885</v>
      </c>
      <c r="Q89" s="26">
        <v>96.6</v>
      </c>
    </row>
    <row r="90" spans="1:17">
      <c r="A90" s="19">
        <v>87</v>
      </c>
      <c r="B90" s="38" t="s">
        <v>246</v>
      </c>
      <c r="C90" s="19" t="s">
        <v>185</v>
      </c>
      <c r="D90" s="19">
        <v>8</v>
      </c>
      <c r="E90" s="19">
        <v>31</v>
      </c>
      <c r="F90" s="20">
        <v>90.032679738562081</v>
      </c>
      <c r="G90" s="20">
        <v>27.009803921568622</v>
      </c>
      <c r="H90" s="19">
        <v>3</v>
      </c>
      <c r="I90" s="19">
        <v>90</v>
      </c>
      <c r="J90" s="20">
        <v>27</v>
      </c>
      <c r="K90" s="19">
        <v>71</v>
      </c>
      <c r="L90" s="19">
        <v>73</v>
      </c>
      <c r="M90" s="19">
        <v>58</v>
      </c>
      <c r="N90" s="19">
        <v>58</v>
      </c>
      <c r="O90" s="26">
        <v>99</v>
      </c>
      <c r="P90" s="26">
        <v>39.6</v>
      </c>
      <c r="Q90" s="26">
        <v>93.6</v>
      </c>
    </row>
    <row r="91" spans="1:17">
      <c r="A91" s="19">
        <v>88</v>
      </c>
      <c r="B91" s="38" t="s">
        <v>247</v>
      </c>
      <c r="C91" s="19" t="s">
        <v>186</v>
      </c>
      <c r="D91" s="19">
        <v>8</v>
      </c>
      <c r="E91" s="19">
        <v>35</v>
      </c>
      <c r="F91" s="26">
        <v>92.6</v>
      </c>
      <c r="G91" s="26">
        <v>27.8</v>
      </c>
      <c r="H91" s="19">
        <v>3</v>
      </c>
      <c r="I91" s="19">
        <v>90</v>
      </c>
      <c r="J91" s="20">
        <v>27</v>
      </c>
      <c r="K91" s="19">
        <v>219</v>
      </c>
      <c r="L91" s="19">
        <v>219</v>
      </c>
      <c r="M91" s="19">
        <v>142</v>
      </c>
      <c r="N91" s="19">
        <v>144</v>
      </c>
      <c r="O91" s="20">
        <v>99.305555555555557</v>
      </c>
      <c r="P91" s="20">
        <v>39.722222222222229</v>
      </c>
      <c r="Q91" s="26">
        <v>94.5</v>
      </c>
    </row>
    <row r="92" spans="1:17">
      <c r="A92" s="19">
        <v>89</v>
      </c>
      <c r="B92" s="38" t="s">
        <v>248</v>
      </c>
      <c r="C92" s="19" t="s">
        <v>187</v>
      </c>
      <c r="D92" s="19">
        <v>6.5</v>
      </c>
      <c r="E92" s="19">
        <v>25</v>
      </c>
      <c r="F92" s="26">
        <v>75.400000000000006</v>
      </c>
      <c r="G92" s="26">
        <v>22.6</v>
      </c>
      <c r="H92" s="19">
        <v>4</v>
      </c>
      <c r="I92" s="19">
        <v>100</v>
      </c>
      <c r="J92" s="20">
        <v>30</v>
      </c>
      <c r="K92" s="19">
        <v>106</v>
      </c>
      <c r="L92" s="19">
        <v>107</v>
      </c>
      <c r="M92" s="19">
        <v>96</v>
      </c>
      <c r="N92" s="19">
        <v>96</v>
      </c>
      <c r="O92" s="20">
        <v>99.53271028037382</v>
      </c>
      <c r="P92" s="20">
        <v>39.813084112149532</v>
      </c>
      <c r="Q92" s="26">
        <v>92.4</v>
      </c>
    </row>
    <row r="93" spans="1:17">
      <c r="A93" s="19">
        <v>90</v>
      </c>
      <c r="B93" s="38" t="s">
        <v>249</v>
      </c>
      <c r="C93" s="19" t="s">
        <v>188</v>
      </c>
      <c r="D93" s="12">
        <v>8</v>
      </c>
      <c r="E93" s="19">
        <v>25.5</v>
      </c>
      <c r="F93" s="26">
        <v>80</v>
      </c>
      <c r="G93" s="26">
        <v>24</v>
      </c>
      <c r="H93" s="19">
        <v>4</v>
      </c>
      <c r="I93" s="19">
        <v>100</v>
      </c>
      <c r="J93" s="20">
        <v>30</v>
      </c>
      <c r="K93" s="19">
        <v>22</v>
      </c>
      <c r="L93" s="19">
        <v>22</v>
      </c>
      <c r="M93" s="19">
        <v>20</v>
      </c>
      <c r="N93" s="19">
        <v>20</v>
      </c>
      <c r="O93" s="20">
        <v>100</v>
      </c>
      <c r="P93" s="20">
        <v>40</v>
      </c>
      <c r="Q93" s="26">
        <v>94</v>
      </c>
    </row>
    <row r="94" spans="1:17">
      <c r="A94" s="19">
        <v>91</v>
      </c>
      <c r="B94" s="38" t="s">
        <v>250</v>
      </c>
      <c r="C94" s="19" t="s">
        <v>189</v>
      </c>
      <c r="D94" s="19">
        <v>8</v>
      </c>
      <c r="E94" s="19">
        <v>32</v>
      </c>
      <c r="F94" s="26">
        <v>91.1</v>
      </c>
      <c r="G94" s="26">
        <v>27.3</v>
      </c>
      <c r="H94" s="19">
        <v>2</v>
      </c>
      <c r="I94" s="19">
        <v>60</v>
      </c>
      <c r="J94" s="20">
        <v>18</v>
      </c>
      <c r="K94" s="19">
        <v>139</v>
      </c>
      <c r="L94" s="19">
        <v>142</v>
      </c>
      <c r="M94" s="19">
        <v>98</v>
      </c>
      <c r="N94" s="19">
        <v>98</v>
      </c>
      <c r="O94" s="20">
        <v>98.943661971830991</v>
      </c>
      <c r="P94" s="20">
        <v>39.577464788732399</v>
      </c>
      <c r="Q94" s="26">
        <v>84.9</v>
      </c>
    </row>
    <row r="95" spans="1:17">
      <c r="A95" s="19">
        <v>92</v>
      </c>
      <c r="B95" s="38" t="s">
        <v>251</v>
      </c>
      <c r="C95" s="19" t="s">
        <v>190</v>
      </c>
      <c r="D95" s="19">
        <v>9</v>
      </c>
      <c r="E95" s="19">
        <v>35.5</v>
      </c>
      <c r="F95" s="26">
        <v>98.9</v>
      </c>
      <c r="G95" s="26">
        <v>29.7</v>
      </c>
      <c r="H95" s="19">
        <v>2</v>
      </c>
      <c r="I95" s="19">
        <v>60</v>
      </c>
      <c r="J95" s="20">
        <v>18</v>
      </c>
      <c r="K95" s="19">
        <v>213</v>
      </c>
      <c r="L95" s="19">
        <v>213</v>
      </c>
      <c r="M95" s="19">
        <v>54</v>
      </c>
      <c r="N95" s="19">
        <v>54</v>
      </c>
      <c r="O95" s="20">
        <v>100</v>
      </c>
      <c r="P95" s="20">
        <v>40</v>
      </c>
      <c r="Q95" s="26">
        <v>87.7</v>
      </c>
    </row>
    <row r="96" spans="1:17">
      <c r="A96" s="19">
        <v>93</v>
      </c>
      <c r="B96" s="38" t="s">
        <v>251</v>
      </c>
      <c r="C96" s="19" t="s">
        <v>191</v>
      </c>
      <c r="D96" s="19">
        <v>9</v>
      </c>
      <c r="E96" s="19">
        <v>22.5</v>
      </c>
      <c r="F96" s="20">
        <v>80.405405405405403</v>
      </c>
      <c r="G96" s="20">
        <v>24.121621621621621</v>
      </c>
      <c r="H96" s="19">
        <v>4</v>
      </c>
      <c r="I96" s="19">
        <v>100</v>
      </c>
      <c r="J96" s="20">
        <v>30</v>
      </c>
      <c r="K96" s="19">
        <v>156</v>
      </c>
      <c r="L96" s="19">
        <v>160</v>
      </c>
      <c r="M96" s="19">
        <v>146</v>
      </c>
      <c r="N96" s="19">
        <v>146</v>
      </c>
      <c r="O96" s="20">
        <v>98.75</v>
      </c>
      <c r="P96" s="20">
        <v>39.5</v>
      </c>
      <c r="Q96" s="20">
        <v>93.621621621621614</v>
      </c>
    </row>
    <row r="97" spans="1:17">
      <c r="A97" s="19">
        <v>94</v>
      </c>
      <c r="B97" s="38" t="s">
        <v>252</v>
      </c>
      <c r="C97" s="19" t="s">
        <v>192</v>
      </c>
      <c r="D97" s="19">
        <v>8</v>
      </c>
      <c r="E97" s="19">
        <v>36</v>
      </c>
      <c r="F97" s="20">
        <v>93.093093093093088</v>
      </c>
      <c r="G97" s="20">
        <v>27.927927927927925</v>
      </c>
      <c r="H97" s="19">
        <v>3</v>
      </c>
      <c r="I97" s="19">
        <v>90</v>
      </c>
      <c r="J97" s="20">
        <v>27</v>
      </c>
      <c r="K97" s="19">
        <v>116</v>
      </c>
      <c r="L97" s="19">
        <v>116</v>
      </c>
      <c r="M97" s="19">
        <v>96</v>
      </c>
      <c r="N97" s="19">
        <v>96</v>
      </c>
      <c r="O97" s="20">
        <v>100</v>
      </c>
      <c r="P97" s="20">
        <v>40</v>
      </c>
      <c r="Q97" s="20">
        <v>94.927927927927925</v>
      </c>
    </row>
    <row r="98" spans="1:17">
      <c r="A98" s="19">
        <v>95</v>
      </c>
      <c r="B98" s="38" t="s">
        <v>252</v>
      </c>
      <c r="C98" s="19" t="s">
        <v>193</v>
      </c>
      <c r="D98" s="19">
        <v>8</v>
      </c>
      <c r="E98" s="19">
        <v>31.5</v>
      </c>
      <c r="F98" s="26">
        <v>88.5</v>
      </c>
      <c r="G98" s="26">
        <v>26.6</v>
      </c>
      <c r="H98" s="19">
        <v>4</v>
      </c>
      <c r="I98" s="19">
        <v>100</v>
      </c>
      <c r="J98" s="20">
        <v>30</v>
      </c>
      <c r="K98" s="19">
        <v>170</v>
      </c>
      <c r="L98" s="19">
        <v>172</v>
      </c>
      <c r="M98" s="19">
        <v>91</v>
      </c>
      <c r="N98" s="19">
        <v>91</v>
      </c>
      <c r="O98" s="20">
        <v>99.418604651162795</v>
      </c>
      <c r="P98" s="20">
        <v>39.767441860465119</v>
      </c>
      <c r="Q98" s="26">
        <v>96.3</v>
      </c>
    </row>
    <row r="99" spans="1:17">
      <c r="A99" s="19">
        <v>96</v>
      </c>
      <c r="B99" s="38" t="s">
        <v>253</v>
      </c>
      <c r="C99" s="19" t="s">
        <v>194</v>
      </c>
      <c r="D99" s="19">
        <v>9</v>
      </c>
      <c r="E99" s="19">
        <v>29.5</v>
      </c>
      <c r="F99" s="26">
        <v>91.6</v>
      </c>
      <c r="G99" s="26">
        <v>27.5</v>
      </c>
      <c r="H99" s="19">
        <v>4</v>
      </c>
      <c r="I99" s="19">
        <v>100</v>
      </c>
      <c r="J99" s="20">
        <v>30</v>
      </c>
      <c r="K99" s="19">
        <v>204</v>
      </c>
      <c r="L99" s="19">
        <v>206</v>
      </c>
      <c r="M99" s="19">
        <v>174</v>
      </c>
      <c r="N99" s="19">
        <v>175</v>
      </c>
      <c r="O99" s="20">
        <v>99.228848821081826</v>
      </c>
      <c r="P99" s="20">
        <v>39.691539528432735</v>
      </c>
      <c r="Q99" s="26">
        <v>97.2</v>
      </c>
    </row>
  </sheetData>
  <mergeCells count="7">
    <mergeCell ref="Q1:Q2"/>
    <mergeCell ref="B1:B2"/>
    <mergeCell ref="C1:C2"/>
    <mergeCell ref="A1:A2"/>
    <mergeCell ref="D1:G1"/>
    <mergeCell ref="H1:J1"/>
    <mergeCell ref="K1:P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2"/>
  <dimension ref="A1:K98"/>
  <sheetViews>
    <sheetView topLeftCell="A34" workbookViewId="0">
      <selection activeCell="C45" sqref="C45"/>
    </sheetView>
  </sheetViews>
  <sheetFormatPr defaultRowHeight="15"/>
  <cols>
    <col min="2" max="2" width="18.42578125" customWidth="1"/>
    <col min="3" max="3" width="101.85546875" bestFit="1" customWidth="1"/>
  </cols>
  <sheetData>
    <row r="1" spans="1:11" ht="30" customHeight="1">
      <c r="A1" s="58" t="s">
        <v>316</v>
      </c>
      <c r="B1" s="61" t="s">
        <v>80</v>
      </c>
      <c r="C1" s="58" t="s">
        <v>71</v>
      </c>
      <c r="D1" s="62" t="s">
        <v>25</v>
      </c>
      <c r="E1" s="62"/>
      <c r="F1" s="62"/>
      <c r="G1" s="62"/>
      <c r="H1" s="62"/>
      <c r="I1" s="62"/>
      <c r="J1" s="62"/>
      <c r="K1" s="62"/>
    </row>
    <row r="2" spans="1:11" ht="133.5" customHeight="1">
      <c r="A2" s="58"/>
      <c r="B2" s="61"/>
      <c r="C2" s="58"/>
      <c r="D2" s="31" t="s">
        <v>26</v>
      </c>
      <c r="E2" s="31" t="s">
        <v>27</v>
      </c>
      <c r="F2" s="31" t="s">
        <v>28</v>
      </c>
      <c r="G2" s="31" t="s">
        <v>29</v>
      </c>
      <c r="H2" s="31" t="s">
        <v>30</v>
      </c>
      <c r="I2" s="31" t="s">
        <v>31</v>
      </c>
      <c r="J2" s="31" t="s">
        <v>32</v>
      </c>
      <c r="K2" s="34" t="s">
        <v>312</v>
      </c>
    </row>
    <row r="3" spans="1:11">
      <c r="A3" s="19">
        <v>1</v>
      </c>
      <c r="B3" s="19" t="s">
        <v>196</v>
      </c>
      <c r="C3" s="19" t="s">
        <v>106</v>
      </c>
      <c r="D3" s="19">
        <v>1</v>
      </c>
      <c r="E3" s="19">
        <v>1</v>
      </c>
      <c r="F3" s="19">
        <v>1</v>
      </c>
      <c r="G3" s="19">
        <v>1</v>
      </c>
      <c r="H3" s="19">
        <v>1</v>
      </c>
      <c r="I3" s="19">
        <v>1</v>
      </c>
      <c r="J3" s="19">
        <v>1</v>
      </c>
      <c r="K3" s="19">
        <f>SUM(D3:J3)</f>
        <v>7</v>
      </c>
    </row>
    <row r="4" spans="1:11">
      <c r="A4" s="19">
        <v>2</v>
      </c>
      <c r="B4" s="19" t="s">
        <v>197</v>
      </c>
      <c r="C4" s="19" t="s">
        <v>107</v>
      </c>
      <c r="D4" s="19">
        <v>1</v>
      </c>
      <c r="E4" s="19">
        <v>1</v>
      </c>
      <c r="F4" s="19">
        <v>1</v>
      </c>
      <c r="G4" s="19">
        <v>1</v>
      </c>
      <c r="H4" s="19">
        <v>1</v>
      </c>
      <c r="I4" s="19">
        <v>1</v>
      </c>
      <c r="J4" s="19">
        <v>1</v>
      </c>
      <c r="K4" s="19">
        <f t="shared" ref="K4:K67" si="0">SUM(D4:J4)</f>
        <v>7</v>
      </c>
    </row>
    <row r="5" spans="1:11">
      <c r="A5" s="19">
        <v>3</v>
      </c>
      <c r="B5" s="19" t="s">
        <v>198</v>
      </c>
      <c r="C5" s="19" t="s">
        <v>108</v>
      </c>
      <c r="D5" s="19">
        <v>1</v>
      </c>
      <c r="E5" s="19">
        <v>1</v>
      </c>
      <c r="F5" s="19">
        <v>1</v>
      </c>
      <c r="G5" s="19">
        <v>1</v>
      </c>
      <c r="H5" s="19">
        <v>1</v>
      </c>
      <c r="I5" s="19">
        <v>1</v>
      </c>
      <c r="J5" s="19">
        <v>1</v>
      </c>
      <c r="K5" s="19">
        <f t="shared" si="0"/>
        <v>7</v>
      </c>
    </row>
    <row r="6" spans="1:11">
      <c r="A6" s="19">
        <v>4</v>
      </c>
      <c r="B6" s="19" t="s">
        <v>199</v>
      </c>
      <c r="C6" s="19" t="s">
        <v>109</v>
      </c>
      <c r="D6" s="19">
        <v>1</v>
      </c>
      <c r="E6" s="19">
        <v>1</v>
      </c>
      <c r="F6" s="19">
        <v>1</v>
      </c>
      <c r="G6" s="19">
        <v>1</v>
      </c>
      <c r="H6" s="19">
        <v>1</v>
      </c>
      <c r="I6" s="19">
        <v>1</v>
      </c>
      <c r="J6" s="19">
        <v>1</v>
      </c>
      <c r="K6" s="19">
        <f t="shared" si="0"/>
        <v>7</v>
      </c>
    </row>
    <row r="7" spans="1:11">
      <c r="A7" s="19">
        <v>5</v>
      </c>
      <c r="B7" s="19" t="s">
        <v>199</v>
      </c>
      <c r="C7" s="19" t="s">
        <v>110</v>
      </c>
      <c r="D7" s="19">
        <v>1</v>
      </c>
      <c r="E7" s="19">
        <v>1</v>
      </c>
      <c r="F7" s="19">
        <v>1</v>
      </c>
      <c r="G7" s="19">
        <v>1</v>
      </c>
      <c r="H7" s="19">
        <v>1</v>
      </c>
      <c r="I7" s="19">
        <v>1</v>
      </c>
      <c r="J7" s="19">
        <v>1</v>
      </c>
      <c r="K7" s="19">
        <f t="shared" si="0"/>
        <v>7</v>
      </c>
    </row>
    <row r="8" spans="1:11">
      <c r="A8" s="19">
        <v>6</v>
      </c>
      <c r="B8" s="19" t="s">
        <v>199</v>
      </c>
      <c r="C8" s="19" t="s">
        <v>111</v>
      </c>
      <c r="D8" s="19">
        <v>1</v>
      </c>
      <c r="E8" s="19">
        <v>1</v>
      </c>
      <c r="F8" s="19">
        <v>1</v>
      </c>
      <c r="G8" s="19">
        <v>1</v>
      </c>
      <c r="H8" s="19">
        <v>1</v>
      </c>
      <c r="I8" s="19">
        <v>1</v>
      </c>
      <c r="J8" s="19">
        <v>1</v>
      </c>
      <c r="K8" s="19">
        <f t="shared" si="0"/>
        <v>7</v>
      </c>
    </row>
    <row r="9" spans="1:11">
      <c r="A9" s="19">
        <v>7</v>
      </c>
      <c r="B9" s="19" t="s">
        <v>199</v>
      </c>
      <c r="C9" s="19" t="s">
        <v>254</v>
      </c>
      <c r="D9" s="19">
        <v>1</v>
      </c>
      <c r="E9" s="19">
        <v>1</v>
      </c>
      <c r="F9" s="19">
        <v>1</v>
      </c>
      <c r="G9" s="19">
        <v>1</v>
      </c>
      <c r="H9" s="19">
        <v>1</v>
      </c>
      <c r="I9" s="19">
        <v>1</v>
      </c>
      <c r="J9" s="19">
        <v>1</v>
      </c>
      <c r="K9" s="19">
        <f t="shared" si="0"/>
        <v>7</v>
      </c>
    </row>
    <row r="10" spans="1:11">
      <c r="A10" s="19">
        <v>8</v>
      </c>
      <c r="B10" s="19" t="s">
        <v>199</v>
      </c>
      <c r="C10" s="19" t="s">
        <v>255</v>
      </c>
      <c r="D10" s="19">
        <v>1</v>
      </c>
      <c r="E10" s="19">
        <v>1</v>
      </c>
      <c r="F10" s="19">
        <v>1</v>
      </c>
      <c r="G10" s="19">
        <v>1</v>
      </c>
      <c r="H10" s="19">
        <v>1</v>
      </c>
      <c r="I10" s="19">
        <v>1</v>
      </c>
      <c r="J10" s="19">
        <v>1</v>
      </c>
      <c r="K10" s="19">
        <f t="shared" si="0"/>
        <v>7</v>
      </c>
    </row>
    <row r="11" spans="1:11">
      <c r="A11" s="19">
        <v>9</v>
      </c>
      <c r="B11" s="19" t="s">
        <v>199</v>
      </c>
      <c r="C11" s="19" t="s">
        <v>256</v>
      </c>
      <c r="D11" s="19">
        <v>1</v>
      </c>
      <c r="E11" s="19">
        <v>1</v>
      </c>
      <c r="F11" s="19">
        <v>1</v>
      </c>
      <c r="G11" s="19">
        <v>1</v>
      </c>
      <c r="H11" s="19">
        <v>1</v>
      </c>
      <c r="I11" s="19">
        <v>1</v>
      </c>
      <c r="J11" s="19">
        <v>1</v>
      </c>
      <c r="K11" s="19">
        <f t="shared" si="0"/>
        <v>7</v>
      </c>
    </row>
    <row r="12" spans="1:11">
      <c r="A12" s="19">
        <v>10</v>
      </c>
      <c r="B12" s="19" t="s">
        <v>199</v>
      </c>
      <c r="C12" s="19" t="s">
        <v>115</v>
      </c>
      <c r="D12" s="19">
        <v>1</v>
      </c>
      <c r="E12" s="19">
        <v>1</v>
      </c>
      <c r="F12" s="19">
        <v>1</v>
      </c>
      <c r="G12" s="19">
        <v>1</v>
      </c>
      <c r="H12" s="19">
        <v>1</v>
      </c>
      <c r="I12" s="19">
        <v>1</v>
      </c>
      <c r="J12" s="19">
        <v>1</v>
      </c>
      <c r="K12" s="19">
        <f t="shared" si="0"/>
        <v>7</v>
      </c>
    </row>
    <row r="13" spans="1:11">
      <c r="A13" s="19">
        <v>11</v>
      </c>
      <c r="B13" s="19" t="s">
        <v>199</v>
      </c>
      <c r="C13" s="19" t="s">
        <v>257</v>
      </c>
      <c r="D13" s="19">
        <v>1</v>
      </c>
      <c r="E13" s="19">
        <v>1</v>
      </c>
      <c r="F13" s="19">
        <v>1</v>
      </c>
      <c r="G13" s="19">
        <v>1</v>
      </c>
      <c r="H13" s="19">
        <v>1</v>
      </c>
      <c r="I13" s="19">
        <v>1</v>
      </c>
      <c r="J13" s="19">
        <v>1</v>
      </c>
      <c r="K13" s="19">
        <f t="shared" si="0"/>
        <v>7</v>
      </c>
    </row>
    <row r="14" spans="1:11">
      <c r="A14" s="19">
        <v>12</v>
      </c>
      <c r="B14" s="19" t="s">
        <v>199</v>
      </c>
      <c r="C14" s="19" t="s">
        <v>258</v>
      </c>
      <c r="D14" s="19">
        <v>1</v>
      </c>
      <c r="E14" s="19">
        <v>1</v>
      </c>
      <c r="F14" s="19">
        <v>1</v>
      </c>
      <c r="G14" s="19">
        <v>1</v>
      </c>
      <c r="H14" s="19">
        <v>1</v>
      </c>
      <c r="I14" s="19">
        <v>1</v>
      </c>
      <c r="J14" s="19">
        <v>1</v>
      </c>
      <c r="K14" s="19">
        <f t="shared" si="0"/>
        <v>7</v>
      </c>
    </row>
    <row r="15" spans="1:11">
      <c r="A15" s="19">
        <v>13</v>
      </c>
      <c r="B15" s="19" t="s">
        <v>199</v>
      </c>
      <c r="C15" s="36" t="s">
        <v>308</v>
      </c>
      <c r="D15" s="19">
        <v>1</v>
      </c>
      <c r="E15" s="19">
        <v>1</v>
      </c>
      <c r="F15" s="19">
        <v>1</v>
      </c>
      <c r="G15" s="19">
        <v>1</v>
      </c>
      <c r="H15" s="19">
        <v>1</v>
      </c>
      <c r="I15" s="19">
        <v>1</v>
      </c>
      <c r="J15" s="19">
        <v>1</v>
      </c>
      <c r="K15" s="19">
        <f t="shared" si="0"/>
        <v>7</v>
      </c>
    </row>
    <row r="16" spans="1:11">
      <c r="A16" s="19">
        <v>14</v>
      </c>
      <c r="B16" s="19" t="s">
        <v>199</v>
      </c>
      <c r="C16" s="36" t="s">
        <v>317</v>
      </c>
      <c r="D16" s="19">
        <v>1</v>
      </c>
      <c r="E16" s="19">
        <v>1</v>
      </c>
      <c r="F16" s="19">
        <v>1</v>
      </c>
      <c r="G16" s="19">
        <v>1</v>
      </c>
      <c r="H16" s="19">
        <v>1</v>
      </c>
      <c r="I16" s="19">
        <v>1</v>
      </c>
      <c r="J16" s="19">
        <v>1</v>
      </c>
      <c r="K16" s="19">
        <f t="shared" si="0"/>
        <v>7</v>
      </c>
    </row>
    <row r="17" spans="1:11">
      <c r="A17" s="19">
        <v>15</v>
      </c>
      <c r="B17" s="19" t="s">
        <v>199</v>
      </c>
      <c r="C17" s="19" t="s">
        <v>259</v>
      </c>
      <c r="D17" s="19">
        <v>1</v>
      </c>
      <c r="E17" s="19">
        <v>1</v>
      </c>
      <c r="F17" s="19">
        <v>1</v>
      </c>
      <c r="G17" s="19">
        <v>1</v>
      </c>
      <c r="H17" s="19">
        <v>1</v>
      </c>
      <c r="I17" s="19">
        <v>1</v>
      </c>
      <c r="J17" s="19">
        <v>1</v>
      </c>
      <c r="K17" s="19">
        <f t="shared" si="0"/>
        <v>7</v>
      </c>
    </row>
    <row r="18" spans="1:11">
      <c r="A18" s="19">
        <v>16</v>
      </c>
      <c r="B18" s="19" t="s">
        <v>199</v>
      </c>
      <c r="C18" s="19" t="s">
        <v>119</v>
      </c>
      <c r="D18" s="19">
        <v>1</v>
      </c>
      <c r="E18" s="19">
        <v>1</v>
      </c>
      <c r="F18" s="19">
        <v>1</v>
      </c>
      <c r="G18" s="19">
        <v>1</v>
      </c>
      <c r="H18" s="19">
        <v>1</v>
      </c>
      <c r="I18" s="19">
        <v>1</v>
      </c>
      <c r="J18" s="19">
        <v>1</v>
      </c>
      <c r="K18" s="19">
        <f t="shared" si="0"/>
        <v>7</v>
      </c>
    </row>
    <row r="19" spans="1:11">
      <c r="A19" s="19">
        <v>17</v>
      </c>
      <c r="B19" s="19" t="s">
        <v>199</v>
      </c>
      <c r="C19" s="36" t="s">
        <v>318</v>
      </c>
      <c r="D19" s="19">
        <v>1</v>
      </c>
      <c r="E19" s="19">
        <v>1</v>
      </c>
      <c r="F19" s="19">
        <v>1</v>
      </c>
      <c r="G19" s="19">
        <v>1</v>
      </c>
      <c r="H19" s="19">
        <v>1</v>
      </c>
      <c r="I19" s="19">
        <v>1</v>
      </c>
      <c r="J19" s="19">
        <v>1</v>
      </c>
      <c r="K19" s="19">
        <f t="shared" si="0"/>
        <v>7</v>
      </c>
    </row>
    <row r="20" spans="1:11">
      <c r="A20" s="19">
        <v>18</v>
      </c>
      <c r="B20" s="19" t="s">
        <v>199</v>
      </c>
      <c r="C20" s="36" t="s">
        <v>319</v>
      </c>
      <c r="D20" s="19">
        <v>1</v>
      </c>
      <c r="E20" s="19">
        <v>1</v>
      </c>
      <c r="F20" s="19">
        <v>1</v>
      </c>
      <c r="G20" s="19">
        <v>1</v>
      </c>
      <c r="H20" s="19">
        <v>1</v>
      </c>
      <c r="I20" s="19">
        <v>1</v>
      </c>
      <c r="J20" s="19">
        <v>1</v>
      </c>
      <c r="K20" s="19">
        <f t="shared" si="0"/>
        <v>7</v>
      </c>
    </row>
    <row r="21" spans="1:11">
      <c r="A21" s="19">
        <v>19</v>
      </c>
      <c r="B21" s="19" t="s">
        <v>199</v>
      </c>
      <c r="C21" s="19" t="s">
        <v>260</v>
      </c>
      <c r="D21" s="19">
        <v>0</v>
      </c>
      <c r="E21" s="19">
        <v>1</v>
      </c>
      <c r="F21" s="19">
        <v>1</v>
      </c>
      <c r="G21" s="19">
        <v>1</v>
      </c>
      <c r="H21" s="19">
        <v>1</v>
      </c>
      <c r="I21" s="19">
        <v>1</v>
      </c>
      <c r="J21" s="19">
        <v>1</v>
      </c>
      <c r="K21" s="19">
        <f t="shared" si="0"/>
        <v>6</v>
      </c>
    </row>
    <row r="22" spans="1:11">
      <c r="A22" s="19">
        <v>20</v>
      </c>
      <c r="B22" s="19" t="s">
        <v>199</v>
      </c>
      <c r="C22" s="19" t="s">
        <v>261</v>
      </c>
      <c r="D22" s="19">
        <v>1</v>
      </c>
      <c r="E22" s="19">
        <v>1</v>
      </c>
      <c r="F22" s="19">
        <v>1</v>
      </c>
      <c r="G22" s="19">
        <v>1</v>
      </c>
      <c r="H22" s="19">
        <v>1</v>
      </c>
      <c r="I22" s="19">
        <v>1</v>
      </c>
      <c r="J22" s="19">
        <v>1</v>
      </c>
      <c r="K22" s="19">
        <f t="shared" si="0"/>
        <v>7</v>
      </c>
    </row>
    <row r="23" spans="1:11">
      <c r="A23" s="19">
        <v>21</v>
      </c>
      <c r="B23" s="19" t="s">
        <v>199</v>
      </c>
      <c r="C23" s="19" t="s">
        <v>262</v>
      </c>
      <c r="D23" s="19">
        <v>1</v>
      </c>
      <c r="E23" s="19">
        <v>1</v>
      </c>
      <c r="F23" s="19">
        <v>1</v>
      </c>
      <c r="G23" s="19">
        <v>1</v>
      </c>
      <c r="H23" s="19">
        <v>1</v>
      </c>
      <c r="I23" s="19">
        <v>1</v>
      </c>
      <c r="J23" s="19">
        <v>1</v>
      </c>
      <c r="K23" s="19">
        <f t="shared" si="0"/>
        <v>7</v>
      </c>
    </row>
    <row r="24" spans="1:11">
      <c r="A24" s="19">
        <v>22</v>
      </c>
      <c r="B24" s="19" t="s">
        <v>199</v>
      </c>
      <c r="C24" s="19" t="s">
        <v>263</v>
      </c>
      <c r="D24" s="19">
        <v>1</v>
      </c>
      <c r="E24" s="19">
        <v>1</v>
      </c>
      <c r="F24" s="19">
        <v>1</v>
      </c>
      <c r="G24" s="19">
        <v>1</v>
      </c>
      <c r="H24" s="19">
        <v>1</v>
      </c>
      <c r="I24" s="19">
        <v>1</v>
      </c>
      <c r="J24" s="19">
        <v>1</v>
      </c>
      <c r="K24" s="19">
        <f t="shared" si="0"/>
        <v>7</v>
      </c>
    </row>
    <row r="25" spans="1:11">
      <c r="A25" s="19">
        <v>23</v>
      </c>
      <c r="B25" s="19" t="s">
        <v>199</v>
      </c>
      <c r="C25" s="19" t="s">
        <v>264</v>
      </c>
      <c r="D25" s="19">
        <v>1</v>
      </c>
      <c r="E25" s="19">
        <v>1</v>
      </c>
      <c r="F25" s="19">
        <v>1</v>
      </c>
      <c r="G25" s="19">
        <v>1</v>
      </c>
      <c r="H25" s="19">
        <v>1</v>
      </c>
      <c r="I25" s="19">
        <v>1</v>
      </c>
      <c r="J25" s="19">
        <v>1</v>
      </c>
      <c r="K25" s="19">
        <f t="shared" si="0"/>
        <v>7</v>
      </c>
    </row>
    <row r="26" spans="1:11">
      <c r="A26" s="19">
        <v>24</v>
      </c>
      <c r="B26" s="19" t="s">
        <v>199</v>
      </c>
      <c r="C26" s="19" t="s">
        <v>265</v>
      </c>
      <c r="D26" s="19">
        <v>1</v>
      </c>
      <c r="E26" s="19">
        <v>1</v>
      </c>
      <c r="F26" s="19">
        <v>1</v>
      </c>
      <c r="G26" s="19">
        <v>1</v>
      </c>
      <c r="H26" s="19">
        <v>1</v>
      </c>
      <c r="I26" s="19">
        <v>1</v>
      </c>
      <c r="J26" s="19">
        <v>1</v>
      </c>
      <c r="K26" s="19">
        <f t="shared" si="0"/>
        <v>7</v>
      </c>
    </row>
    <row r="27" spans="1:11">
      <c r="A27" s="19">
        <v>25</v>
      </c>
      <c r="B27" s="19" t="s">
        <v>199</v>
      </c>
      <c r="C27" s="19" t="s">
        <v>126</v>
      </c>
      <c r="D27" s="19">
        <v>1</v>
      </c>
      <c r="E27" s="19">
        <v>1</v>
      </c>
      <c r="F27" s="19">
        <v>1</v>
      </c>
      <c r="G27" s="19">
        <v>1</v>
      </c>
      <c r="H27" s="19">
        <v>1</v>
      </c>
      <c r="I27" s="19">
        <v>1</v>
      </c>
      <c r="J27" s="19">
        <v>1</v>
      </c>
      <c r="K27" s="19">
        <f t="shared" si="0"/>
        <v>7</v>
      </c>
    </row>
    <row r="28" spans="1:11">
      <c r="A28" s="19">
        <v>26</v>
      </c>
      <c r="B28" s="19" t="s">
        <v>199</v>
      </c>
      <c r="C28" s="19" t="s">
        <v>266</v>
      </c>
      <c r="D28" s="19">
        <v>1</v>
      </c>
      <c r="E28" s="19">
        <v>1</v>
      </c>
      <c r="F28" s="19">
        <v>1</v>
      </c>
      <c r="G28" s="19">
        <v>1</v>
      </c>
      <c r="H28" s="19">
        <v>1</v>
      </c>
      <c r="I28" s="19">
        <v>1</v>
      </c>
      <c r="J28" s="19">
        <v>1</v>
      </c>
      <c r="K28" s="19">
        <f t="shared" si="0"/>
        <v>7</v>
      </c>
    </row>
    <row r="29" spans="1:11">
      <c r="A29" s="19">
        <v>27</v>
      </c>
      <c r="B29" s="19" t="s">
        <v>199</v>
      </c>
      <c r="C29" s="19" t="s">
        <v>128</v>
      </c>
      <c r="D29" s="19">
        <v>1</v>
      </c>
      <c r="E29" s="19">
        <v>1</v>
      </c>
      <c r="F29" s="19">
        <v>1</v>
      </c>
      <c r="G29" s="19">
        <v>1</v>
      </c>
      <c r="H29" s="19">
        <v>1</v>
      </c>
      <c r="I29" s="19">
        <v>1</v>
      </c>
      <c r="J29" s="19">
        <v>1</v>
      </c>
      <c r="K29" s="19">
        <f t="shared" si="0"/>
        <v>7</v>
      </c>
    </row>
    <row r="30" spans="1:11">
      <c r="A30" s="19">
        <v>28</v>
      </c>
      <c r="B30" s="19" t="s">
        <v>200</v>
      </c>
      <c r="C30" s="19" t="s">
        <v>267</v>
      </c>
      <c r="D30" s="19">
        <v>1</v>
      </c>
      <c r="E30" s="19">
        <v>1</v>
      </c>
      <c r="F30" s="19">
        <v>1</v>
      </c>
      <c r="G30" s="19">
        <v>1</v>
      </c>
      <c r="H30" s="19">
        <v>1</v>
      </c>
      <c r="I30" s="19">
        <v>1</v>
      </c>
      <c r="J30" s="19">
        <v>1</v>
      </c>
      <c r="K30" s="19">
        <f t="shared" si="0"/>
        <v>7</v>
      </c>
    </row>
    <row r="31" spans="1:11">
      <c r="A31" s="19">
        <v>29</v>
      </c>
      <c r="B31" s="19" t="s">
        <v>200</v>
      </c>
      <c r="C31" s="19" t="s">
        <v>130</v>
      </c>
      <c r="D31" s="19">
        <v>1</v>
      </c>
      <c r="E31" s="19">
        <v>1</v>
      </c>
      <c r="F31" s="19">
        <v>1</v>
      </c>
      <c r="G31" s="19">
        <v>1</v>
      </c>
      <c r="H31" s="19">
        <v>1</v>
      </c>
      <c r="I31" s="19">
        <v>1</v>
      </c>
      <c r="J31" s="19">
        <v>1</v>
      </c>
      <c r="K31" s="19">
        <f t="shared" si="0"/>
        <v>7</v>
      </c>
    </row>
    <row r="32" spans="1:11">
      <c r="A32" s="19">
        <v>30</v>
      </c>
      <c r="B32" s="19" t="s">
        <v>201</v>
      </c>
      <c r="C32" s="19" t="s">
        <v>268</v>
      </c>
      <c r="D32" s="19">
        <v>1</v>
      </c>
      <c r="E32" s="19">
        <v>1</v>
      </c>
      <c r="F32" s="19">
        <v>1</v>
      </c>
      <c r="G32" s="19">
        <v>1</v>
      </c>
      <c r="H32" s="19">
        <v>1</v>
      </c>
      <c r="I32" s="19">
        <v>0</v>
      </c>
      <c r="J32" s="19">
        <v>1</v>
      </c>
      <c r="K32" s="19">
        <f t="shared" si="0"/>
        <v>6</v>
      </c>
    </row>
    <row r="33" spans="1:11">
      <c r="A33" s="19">
        <v>31</v>
      </c>
      <c r="B33" s="19" t="s">
        <v>201</v>
      </c>
      <c r="C33" s="19" t="s">
        <v>269</v>
      </c>
      <c r="D33" s="19">
        <v>1</v>
      </c>
      <c r="E33" s="19">
        <v>1</v>
      </c>
      <c r="F33" s="19">
        <v>1</v>
      </c>
      <c r="G33" s="19">
        <v>1</v>
      </c>
      <c r="H33" s="19">
        <v>1</v>
      </c>
      <c r="I33" s="19">
        <v>1</v>
      </c>
      <c r="J33" s="19">
        <v>1</v>
      </c>
      <c r="K33" s="19">
        <f t="shared" si="0"/>
        <v>7</v>
      </c>
    </row>
    <row r="34" spans="1:11">
      <c r="A34" s="19">
        <v>32</v>
      </c>
      <c r="B34" s="19" t="s">
        <v>202</v>
      </c>
      <c r="C34" s="19" t="s">
        <v>270</v>
      </c>
      <c r="D34" s="19">
        <v>1</v>
      </c>
      <c r="E34" s="19">
        <v>1</v>
      </c>
      <c r="F34" s="19">
        <v>1</v>
      </c>
      <c r="G34" s="19">
        <v>1</v>
      </c>
      <c r="H34" s="19">
        <v>1</v>
      </c>
      <c r="I34" s="19">
        <v>1</v>
      </c>
      <c r="J34" s="19">
        <v>1</v>
      </c>
      <c r="K34" s="19">
        <f t="shared" si="0"/>
        <v>7</v>
      </c>
    </row>
    <row r="35" spans="1:11">
      <c r="A35" s="19">
        <v>33</v>
      </c>
      <c r="B35" s="19" t="s">
        <v>203</v>
      </c>
      <c r="C35" s="19" t="s">
        <v>271</v>
      </c>
      <c r="D35" s="19">
        <v>1</v>
      </c>
      <c r="E35" s="19">
        <v>1</v>
      </c>
      <c r="F35" s="19">
        <v>1</v>
      </c>
      <c r="G35" s="19">
        <v>1</v>
      </c>
      <c r="H35" s="19">
        <v>1</v>
      </c>
      <c r="I35" s="19">
        <v>1</v>
      </c>
      <c r="J35" s="19">
        <v>1</v>
      </c>
      <c r="K35" s="19">
        <f t="shared" si="0"/>
        <v>7</v>
      </c>
    </row>
    <row r="36" spans="1:11">
      <c r="A36" s="19">
        <v>34</v>
      </c>
      <c r="B36" s="19" t="s">
        <v>204</v>
      </c>
      <c r="C36" s="19" t="s">
        <v>272</v>
      </c>
      <c r="D36" s="19">
        <v>1</v>
      </c>
      <c r="E36" s="19">
        <v>1</v>
      </c>
      <c r="F36" s="19">
        <v>1</v>
      </c>
      <c r="G36" s="19">
        <v>1</v>
      </c>
      <c r="H36" s="19">
        <v>1</v>
      </c>
      <c r="I36" s="19">
        <v>1</v>
      </c>
      <c r="J36" s="19">
        <v>1</v>
      </c>
      <c r="K36" s="19">
        <f t="shared" si="0"/>
        <v>7</v>
      </c>
    </row>
    <row r="37" spans="1:11">
      <c r="A37" s="19">
        <v>35</v>
      </c>
      <c r="B37" s="19" t="s">
        <v>205</v>
      </c>
      <c r="C37" s="19" t="s">
        <v>136</v>
      </c>
      <c r="D37" s="19">
        <v>1</v>
      </c>
      <c r="E37" s="19">
        <v>1</v>
      </c>
      <c r="F37" s="19">
        <v>1</v>
      </c>
      <c r="G37" s="19">
        <v>1</v>
      </c>
      <c r="H37" s="19">
        <v>1</v>
      </c>
      <c r="I37" s="19">
        <v>1</v>
      </c>
      <c r="J37" s="19">
        <v>1</v>
      </c>
      <c r="K37" s="19">
        <f t="shared" si="0"/>
        <v>7</v>
      </c>
    </row>
    <row r="38" spans="1:11">
      <c r="A38" s="19">
        <v>36</v>
      </c>
      <c r="B38" s="19" t="s">
        <v>206</v>
      </c>
      <c r="C38" s="19" t="s">
        <v>273</v>
      </c>
      <c r="D38" s="19">
        <v>1</v>
      </c>
      <c r="E38" s="19">
        <v>1</v>
      </c>
      <c r="F38" s="19">
        <v>1</v>
      </c>
      <c r="G38" s="19">
        <v>1</v>
      </c>
      <c r="H38" s="19">
        <v>1</v>
      </c>
      <c r="I38" s="19">
        <v>1</v>
      </c>
      <c r="J38" s="19">
        <v>1</v>
      </c>
      <c r="K38" s="19">
        <f t="shared" si="0"/>
        <v>7</v>
      </c>
    </row>
    <row r="39" spans="1:11">
      <c r="A39" s="19">
        <v>37</v>
      </c>
      <c r="B39" s="19" t="s">
        <v>207</v>
      </c>
      <c r="C39" s="19" t="s">
        <v>138</v>
      </c>
      <c r="D39" s="19">
        <v>1</v>
      </c>
      <c r="E39" s="19">
        <v>1</v>
      </c>
      <c r="F39" s="19">
        <v>1</v>
      </c>
      <c r="G39" s="19">
        <v>1</v>
      </c>
      <c r="H39" s="19">
        <v>1</v>
      </c>
      <c r="I39" s="19">
        <v>1</v>
      </c>
      <c r="J39" s="19">
        <v>1</v>
      </c>
      <c r="K39" s="19">
        <f t="shared" si="0"/>
        <v>7</v>
      </c>
    </row>
    <row r="40" spans="1:11">
      <c r="A40" s="19">
        <v>38</v>
      </c>
      <c r="B40" s="19" t="s">
        <v>208</v>
      </c>
      <c r="C40" s="19" t="s">
        <v>139</v>
      </c>
      <c r="D40" s="19">
        <v>1</v>
      </c>
      <c r="E40" s="19">
        <v>1</v>
      </c>
      <c r="F40" s="19">
        <v>1</v>
      </c>
      <c r="G40" s="19">
        <v>1</v>
      </c>
      <c r="H40" s="19">
        <v>1</v>
      </c>
      <c r="I40" s="19">
        <v>1</v>
      </c>
      <c r="J40" s="19">
        <v>1</v>
      </c>
      <c r="K40" s="19">
        <f t="shared" si="0"/>
        <v>7</v>
      </c>
    </row>
    <row r="41" spans="1:11">
      <c r="A41" s="19">
        <v>39</v>
      </c>
      <c r="B41" s="19" t="s">
        <v>209</v>
      </c>
      <c r="C41" s="19" t="s">
        <v>311</v>
      </c>
      <c r="D41" s="19">
        <v>1</v>
      </c>
      <c r="E41" s="19">
        <v>1</v>
      </c>
      <c r="F41" s="19">
        <v>1</v>
      </c>
      <c r="G41" s="19">
        <v>1</v>
      </c>
      <c r="H41" s="19">
        <v>1</v>
      </c>
      <c r="I41" s="19">
        <v>1</v>
      </c>
      <c r="J41" s="19">
        <v>1</v>
      </c>
      <c r="K41" s="19">
        <f t="shared" si="0"/>
        <v>7</v>
      </c>
    </row>
    <row r="42" spans="1:11">
      <c r="A42" s="19">
        <v>40</v>
      </c>
      <c r="B42" s="19" t="s">
        <v>210</v>
      </c>
      <c r="C42" s="19" t="s">
        <v>274</v>
      </c>
      <c r="D42" s="19">
        <v>1</v>
      </c>
      <c r="E42" s="19">
        <v>1</v>
      </c>
      <c r="F42" s="19">
        <v>1</v>
      </c>
      <c r="G42" s="19">
        <v>1</v>
      </c>
      <c r="H42" s="19">
        <v>1</v>
      </c>
      <c r="I42" s="19">
        <v>1</v>
      </c>
      <c r="J42" s="19">
        <v>1</v>
      </c>
      <c r="K42" s="19">
        <f t="shared" si="0"/>
        <v>7</v>
      </c>
    </row>
    <row r="43" spans="1:11">
      <c r="A43" s="19">
        <v>41</v>
      </c>
      <c r="B43" s="19" t="s">
        <v>141</v>
      </c>
      <c r="C43" s="19" t="s">
        <v>275</v>
      </c>
      <c r="D43" s="19">
        <v>1</v>
      </c>
      <c r="E43" s="19">
        <v>1</v>
      </c>
      <c r="F43" s="19">
        <v>1</v>
      </c>
      <c r="G43" s="19">
        <v>1</v>
      </c>
      <c r="H43" s="19">
        <v>1</v>
      </c>
      <c r="I43" s="19">
        <v>1</v>
      </c>
      <c r="J43" s="19">
        <v>1</v>
      </c>
      <c r="K43" s="19">
        <f t="shared" si="0"/>
        <v>7</v>
      </c>
    </row>
    <row r="44" spans="1:11">
      <c r="A44" s="19">
        <v>42</v>
      </c>
      <c r="B44" s="19" t="s">
        <v>143</v>
      </c>
      <c r="C44" s="19" t="s">
        <v>276</v>
      </c>
      <c r="D44" s="19">
        <v>1</v>
      </c>
      <c r="E44" s="19">
        <v>1</v>
      </c>
      <c r="F44" s="19">
        <v>1</v>
      </c>
      <c r="G44" s="19">
        <v>1</v>
      </c>
      <c r="H44" s="19">
        <v>1</v>
      </c>
      <c r="I44" s="19">
        <v>1</v>
      </c>
      <c r="J44" s="19">
        <v>1</v>
      </c>
      <c r="K44" s="19">
        <f t="shared" si="0"/>
        <v>7</v>
      </c>
    </row>
    <row r="45" spans="1:11">
      <c r="A45" s="19">
        <v>43</v>
      </c>
      <c r="B45" s="19" t="s">
        <v>211</v>
      </c>
      <c r="C45" s="19" t="s">
        <v>326</v>
      </c>
      <c r="D45" s="19">
        <v>1</v>
      </c>
      <c r="E45" s="19">
        <v>1</v>
      </c>
      <c r="F45" s="19">
        <v>1</v>
      </c>
      <c r="G45" s="19">
        <v>1</v>
      </c>
      <c r="H45" s="19">
        <v>1</v>
      </c>
      <c r="I45" s="19">
        <v>1</v>
      </c>
      <c r="J45" s="19">
        <v>1</v>
      </c>
      <c r="K45" s="19">
        <f t="shared" si="0"/>
        <v>7</v>
      </c>
    </row>
    <row r="46" spans="1:11">
      <c r="A46" s="19">
        <v>44</v>
      </c>
      <c r="B46" s="19" t="s">
        <v>212</v>
      </c>
      <c r="C46" s="19" t="s">
        <v>146</v>
      </c>
      <c r="D46" s="19">
        <v>1</v>
      </c>
      <c r="E46" s="19">
        <v>1</v>
      </c>
      <c r="F46" s="19">
        <v>1</v>
      </c>
      <c r="G46" s="19">
        <v>1</v>
      </c>
      <c r="H46" s="19">
        <v>1</v>
      </c>
      <c r="I46" s="19">
        <v>1</v>
      </c>
      <c r="J46" s="19">
        <v>1</v>
      </c>
      <c r="K46" s="19">
        <f t="shared" si="0"/>
        <v>7</v>
      </c>
    </row>
    <row r="47" spans="1:11">
      <c r="A47" s="19">
        <v>45</v>
      </c>
      <c r="B47" s="19" t="s">
        <v>213</v>
      </c>
      <c r="C47" s="19" t="s">
        <v>147</v>
      </c>
      <c r="D47" s="19">
        <v>1</v>
      </c>
      <c r="E47" s="19">
        <v>1</v>
      </c>
      <c r="F47" s="19">
        <v>1</v>
      </c>
      <c r="G47" s="19">
        <v>1</v>
      </c>
      <c r="H47" s="19">
        <v>1</v>
      </c>
      <c r="I47" s="19">
        <v>0</v>
      </c>
      <c r="J47" s="19">
        <v>1</v>
      </c>
      <c r="K47" s="19">
        <f t="shared" si="0"/>
        <v>6</v>
      </c>
    </row>
    <row r="48" spans="1:11">
      <c r="A48" s="19">
        <v>46</v>
      </c>
      <c r="B48" s="19" t="s">
        <v>214</v>
      </c>
      <c r="C48" s="19" t="s">
        <v>277</v>
      </c>
      <c r="D48" s="19">
        <v>1</v>
      </c>
      <c r="E48" s="19">
        <v>1</v>
      </c>
      <c r="F48" s="19">
        <v>1</v>
      </c>
      <c r="G48" s="19">
        <v>1</v>
      </c>
      <c r="H48" s="19">
        <v>1</v>
      </c>
      <c r="I48" s="19">
        <v>1</v>
      </c>
      <c r="J48" s="19">
        <v>1</v>
      </c>
      <c r="K48" s="19">
        <f t="shared" si="0"/>
        <v>7</v>
      </c>
    </row>
    <row r="49" spans="1:11">
      <c r="A49" s="19">
        <v>47</v>
      </c>
      <c r="B49" s="19" t="s">
        <v>215</v>
      </c>
      <c r="C49" s="19" t="s">
        <v>149</v>
      </c>
      <c r="D49" s="19">
        <v>1</v>
      </c>
      <c r="E49" s="19">
        <v>1</v>
      </c>
      <c r="F49" s="19">
        <v>1</v>
      </c>
      <c r="G49" s="19">
        <v>1</v>
      </c>
      <c r="H49" s="19">
        <v>1</v>
      </c>
      <c r="I49" s="19">
        <v>0</v>
      </c>
      <c r="J49" s="19">
        <v>1</v>
      </c>
      <c r="K49" s="19">
        <f t="shared" si="0"/>
        <v>6</v>
      </c>
    </row>
    <row r="50" spans="1:11">
      <c r="A50" s="19">
        <v>48</v>
      </c>
      <c r="B50" s="19" t="s">
        <v>216</v>
      </c>
      <c r="C50" s="19" t="s">
        <v>278</v>
      </c>
      <c r="D50" s="19">
        <v>1</v>
      </c>
      <c r="E50" s="19">
        <v>1</v>
      </c>
      <c r="F50" s="19">
        <v>1</v>
      </c>
      <c r="G50" s="19">
        <v>1</v>
      </c>
      <c r="H50" s="19">
        <v>1</v>
      </c>
      <c r="I50" s="19">
        <v>1</v>
      </c>
      <c r="J50" s="19">
        <v>1</v>
      </c>
      <c r="K50" s="19">
        <f t="shared" si="0"/>
        <v>7</v>
      </c>
    </row>
    <row r="51" spans="1:11">
      <c r="A51" s="19">
        <v>49</v>
      </c>
      <c r="B51" s="19" t="s">
        <v>217</v>
      </c>
      <c r="C51" s="19" t="s">
        <v>279</v>
      </c>
      <c r="D51" s="19">
        <v>1</v>
      </c>
      <c r="E51" s="19">
        <v>1</v>
      </c>
      <c r="F51" s="19">
        <v>1</v>
      </c>
      <c r="G51" s="19">
        <v>1</v>
      </c>
      <c r="H51" s="19">
        <v>1</v>
      </c>
      <c r="I51" s="19">
        <v>1</v>
      </c>
      <c r="J51" s="19">
        <v>1</v>
      </c>
      <c r="K51" s="19">
        <f t="shared" si="0"/>
        <v>7</v>
      </c>
    </row>
    <row r="52" spans="1:11">
      <c r="A52" s="19">
        <v>50</v>
      </c>
      <c r="B52" s="19" t="s">
        <v>218</v>
      </c>
      <c r="C52" s="19" t="s">
        <v>280</v>
      </c>
      <c r="D52" s="19">
        <v>1</v>
      </c>
      <c r="E52" s="19">
        <v>1</v>
      </c>
      <c r="F52" s="19">
        <v>1</v>
      </c>
      <c r="G52" s="19">
        <v>1</v>
      </c>
      <c r="H52" s="19">
        <v>1</v>
      </c>
      <c r="I52" s="19">
        <v>1</v>
      </c>
      <c r="J52" s="19">
        <v>1</v>
      </c>
      <c r="K52" s="19">
        <f t="shared" si="0"/>
        <v>7</v>
      </c>
    </row>
    <row r="53" spans="1:11">
      <c r="A53" s="19">
        <v>51</v>
      </c>
      <c r="B53" s="19" t="s">
        <v>219</v>
      </c>
      <c r="C53" s="19" t="s">
        <v>153</v>
      </c>
      <c r="D53" s="19">
        <v>1</v>
      </c>
      <c r="E53" s="19">
        <v>1</v>
      </c>
      <c r="F53" s="19">
        <v>1</v>
      </c>
      <c r="G53" s="19">
        <v>1</v>
      </c>
      <c r="H53" s="19">
        <v>1</v>
      </c>
      <c r="I53" s="19">
        <v>1</v>
      </c>
      <c r="J53" s="19">
        <v>1</v>
      </c>
      <c r="K53" s="19">
        <f t="shared" si="0"/>
        <v>7</v>
      </c>
    </row>
    <row r="54" spans="1:11">
      <c r="A54" s="19">
        <v>52</v>
      </c>
      <c r="B54" s="19" t="s">
        <v>220</v>
      </c>
      <c r="C54" s="19" t="s">
        <v>154</v>
      </c>
      <c r="D54" s="19">
        <v>1</v>
      </c>
      <c r="E54" s="19">
        <v>1</v>
      </c>
      <c r="F54" s="19">
        <v>1</v>
      </c>
      <c r="G54" s="19">
        <v>1</v>
      </c>
      <c r="H54" s="19">
        <v>1</v>
      </c>
      <c r="I54" s="19">
        <v>1</v>
      </c>
      <c r="J54" s="19">
        <v>1</v>
      </c>
      <c r="K54" s="19">
        <f t="shared" si="0"/>
        <v>7</v>
      </c>
    </row>
    <row r="55" spans="1:11">
      <c r="A55" s="19">
        <v>53</v>
      </c>
      <c r="B55" s="19" t="s">
        <v>221</v>
      </c>
      <c r="C55" s="19" t="s">
        <v>155</v>
      </c>
      <c r="D55" s="19">
        <v>1</v>
      </c>
      <c r="E55" s="19">
        <v>1</v>
      </c>
      <c r="F55" s="19">
        <v>1</v>
      </c>
      <c r="G55" s="19">
        <v>1</v>
      </c>
      <c r="H55" s="19">
        <v>1</v>
      </c>
      <c r="I55" s="19">
        <v>1</v>
      </c>
      <c r="J55" s="19">
        <v>1</v>
      </c>
      <c r="K55" s="19">
        <f t="shared" si="0"/>
        <v>7</v>
      </c>
    </row>
    <row r="56" spans="1:11">
      <c r="A56" s="19">
        <v>54</v>
      </c>
      <c r="B56" s="19" t="s">
        <v>222</v>
      </c>
      <c r="C56" s="19" t="s">
        <v>281</v>
      </c>
      <c r="D56" s="19">
        <v>1</v>
      </c>
      <c r="E56" s="19">
        <v>1</v>
      </c>
      <c r="F56" s="19">
        <v>1</v>
      </c>
      <c r="G56" s="19">
        <v>1</v>
      </c>
      <c r="H56" s="19">
        <v>1</v>
      </c>
      <c r="I56" s="19">
        <v>1</v>
      </c>
      <c r="J56" s="19">
        <v>1</v>
      </c>
      <c r="K56" s="19">
        <f t="shared" si="0"/>
        <v>7</v>
      </c>
    </row>
    <row r="57" spans="1:11">
      <c r="A57" s="19">
        <v>55</v>
      </c>
      <c r="B57" s="19" t="s">
        <v>222</v>
      </c>
      <c r="C57" s="19" t="s">
        <v>282</v>
      </c>
      <c r="D57" s="19">
        <v>1</v>
      </c>
      <c r="E57" s="19">
        <v>1</v>
      </c>
      <c r="F57" s="19">
        <v>1</v>
      </c>
      <c r="G57" s="19">
        <v>1</v>
      </c>
      <c r="H57" s="19">
        <v>1</v>
      </c>
      <c r="I57" s="19">
        <v>1</v>
      </c>
      <c r="J57" s="19">
        <v>1</v>
      </c>
      <c r="K57" s="19">
        <f t="shared" si="0"/>
        <v>7</v>
      </c>
    </row>
    <row r="58" spans="1:11">
      <c r="A58" s="19">
        <v>56</v>
      </c>
      <c r="B58" s="19" t="s">
        <v>223</v>
      </c>
      <c r="C58" s="19" t="s">
        <v>158</v>
      </c>
      <c r="D58" s="19">
        <v>1</v>
      </c>
      <c r="E58" s="19">
        <v>1</v>
      </c>
      <c r="F58" s="19">
        <v>1</v>
      </c>
      <c r="G58" s="19">
        <v>1</v>
      </c>
      <c r="H58" s="19">
        <v>1</v>
      </c>
      <c r="I58" s="19">
        <v>1</v>
      </c>
      <c r="J58" s="19">
        <v>1</v>
      </c>
      <c r="K58" s="19">
        <f t="shared" si="0"/>
        <v>7</v>
      </c>
    </row>
    <row r="59" spans="1:11">
      <c r="A59" s="19">
        <v>57</v>
      </c>
      <c r="B59" s="19" t="s">
        <v>223</v>
      </c>
      <c r="C59" s="19" t="s">
        <v>159</v>
      </c>
      <c r="D59" s="19">
        <v>1</v>
      </c>
      <c r="E59" s="19">
        <v>1</v>
      </c>
      <c r="F59" s="19">
        <v>1</v>
      </c>
      <c r="G59" s="19">
        <v>1</v>
      </c>
      <c r="H59" s="19">
        <v>1</v>
      </c>
      <c r="I59" s="19">
        <v>1</v>
      </c>
      <c r="J59" s="19">
        <v>1</v>
      </c>
      <c r="K59" s="19">
        <f t="shared" si="0"/>
        <v>7</v>
      </c>
    </row>
    <row r="60" spans="1:11">
      <c r="A60" s="19">
        <v>58</v>
      </c>
      <c r="B60" s="19" t="s">
        <v>224</v>
      </c>
      <c r="C60" s="19" t="s">
        <v>160</v>
      </c>
      <c r="D60" s="19">
        <v>1</v>
      </c>
      <c r="E60" s="19">
        <v>1</v>
      </c>
      <c r="F60" s="19">
        <v>1</v>
      </c>
      <c r="G60" s="19">
        <v>1</v>
      </c>
      <c r="H60" s="19">
        <v>1</v>
      </c>
      <c r="I60" s="19">
        <v>1</v>
      </c>
      <c r="J60" s="19">
        <v>1</v>
      </c>
      <c r="K60" s="19">
        <f t="shared" si="0"/>
        <v>7</v>
      </c>
    </row>
    <row r="61" spans="1:11">
      <c r="A61" s="19">
        <v>59</v>
      </c>
      <c r="B61" s="19" t="s">
        <v>225</v>
      </c>
      <c r="C61" s="19" t="s">
        <v>161</v>
      </c>
      <c r="D61" s="19">
        <v>1</v>
      </c>
      <c r="E61" s="19">
        <v>1</v>
      </c>
      <c r="F61" s="19">
        <v>1</v>
      </c>
      <c r="G61" s="19">
        <v>1</v>
      </c>
      <c r="H61" s="19">
        <v>1</v>
      </c>
      <c r="I61" s="19">
        <v>1</v>
      </c>
      <c r="J61" s="19">
        <v>1</v>
      </c>
      <c r="K61" s="19">
        <f t="shared" si="0"/>
        <v>7</v>
      </c>
    </row>
    <row r="62" spans="1:11">
      <c r="A62" s="19">
        <v>60</v>
      </c>
      <c r="B62" s="19" t="s">
        <v>226</v>
      </c>
      <c r="C62" s="19" t="s">
        <v>283</v>
      </c>
      <c r="D62" s="19">
        <v>1</v>
      </c>
      <c r="E62" s="19">
        <v>1</v>
      </c>
      <c r="F62" s="19">
        <v>1</v>
      </c>
      <c r="G62" s="19">
        <v>1</v>
      </c>
      <c r="H62" s="19">
        <v>1</v>
      </c>
      <c r="I62" s="19">
        <v>1</v>
      </c>
      <c r="J62" s="19">
        <v>1</v>
      </c>
      <c r="K62" s="19">
        <f t="shared" si="0"/>
        <v>7</v>
      </c>
    </row>
    <row r="63" spans="1:11">
      <c r="A63" s="19">
        <v>61</v>
      </c>
      <c r="B63" s="19" t="s">
        <v>227</v>
      </c>
      <c r="C63" s="19" t="s">
        <v>163</v>
      </c>
      <c r="D63" s="19">
        <v>1</v>
      </c>
      <c r="E63" s="19">
        <v>1</v>
      </c>
      <c r="F63" s="19">
        <v>1</v>
      </c>
      <c r="G63" s="19">
        <v>1</v>
      </c>
      <c r="H63" s="19">
        <v>1</v>
      </c>
      <c r="I63" s="19">
        <v>1</v>
      </c>
      <c r="J63" s="19">
        <v>1</v>
      </c>
      <c r="K63" s="19">
        <f t="shared" si="0"/>
        <v>7</v>
      </c>
    </row>
    <row r="64" spans="1:11">
      <c r="A64" s="19">
        <v>62</v>
      </c>
      <c r="B64" s="19" t="s">
        <v>228</v>
      </c>
      <c r="C64" s="36" t="s">
        <v>320</v>
      </c>
      <c r="D64" s="19">
        <v>1</v>
      </c>
      <c r="E64" s="19">
        <v>1</v>
      </c>
      <c r="F64" s="19">
        <v>1</v>
      </c>
      <c r="G64" s="19">
        <v>1</v>
      </c>
      <c r="H64" s="19">
        <v>1</v>
      </c>
      <c r="I64" s="19">
        <v>1</v>
      </c>
      <c r="J64" s="19">
        <v>1</v>
      </c>
      <c r="K64" s="19">
        <f t="shared" si="0"/>
        <v>7</v>
      </c>
    </row>
    <row r="65" spans="1:11">
      <c r="A65" s="19">
        <v>63</v>
      </c>
      <c r="B65" s="19" t="s">
        <v>228</v>
      </c>
      <c r="C65" s="36" t="s">
        <v>321</v>
      </c>
      <c r="D65" s="19">
        <v>1</v>
      </c>
      <c r="E65" s="19">
        <v>1</v>
      </c>
      <c r="F65" s="19">
        <v>1</v>
      </c>
      <c r="G65" s="19">
        <v>1</v>
      </c>
      <c r="H65" s="19">
        <v>1</v>
      </c>
      <c r="I65" s="19">
        <v>1</v>
      </c>
      <c r="J65" s="19">
        <v>1</v>
      </c>
      <c r="K65" s="19">
        <f t="shared" si="0"/>
        <v>7</v>
      </c>
    </row>
    <row r="66" spans="1:11">
      <c r="A66" s="19">
        <v>64</v>
      </c>
      <c r="B66" s="19" t="s">
        <v>229</v>
      </c>
      <c r="C66" s="19" t="s">
        <v>164</v>
      </c>
      <c r="D66" s="19">
        <v>1</v>
      </c>
      <c r="E66" s="19">
        <v>1</v>
      </c>
      <c r="F66" s="19">
        <v>1</v>
      </c>
      <c r="G66" s="19">
        <v>1</v>
      </c>
      <c r="H66" s="19">
        <v>1</v>
      </c>
      <c r="I66" s="19">
        <v>1</v>
      </c>
      <c r="J66" s="19">
        <v>1</v>
      </c>
      <c r="K66" s="19">
        <f t="shared" si="0"/>
        <v>7</v>
      </c>
    </row>
    <row r="67" spans="1:11">
      <c r="A67" s="19">
        <v>65</v>
      </c>
      <c r="B67" s="19" t="s">
        <v>230</v>
      </c>
      <c r="C67" s="19" t="s">
        <v>165</v>
      </c>
      <c r="D67" s="19">
        <v>1</v>
      </c>
      <c r="E67" s="19">
        <v>1</v>
      </c>
      <c r="F67" s="19">
        <v>1</v>
      </c>
      <c r="G67" s="19">
        <v>1</v>
      </c>
      <c r="H67" s="19">
        <v>1</v>
      </c>
      <c r="I67" s="19">
        <v>1</v>
      </c>
      <c r="J67" s="19">
        <v>1</v>
      </c>
      <c r="K67" s="19">
        <f t="shared" si="0"/>
        <v>7</v>
      </c>
    </row>
    <row r="68" spans="1:11">
      <c r="A68" s="19">
        <v>66</v>
      </c>
      <c r="B68" s="19" t="s">
        <v>231</v>
      </c>
      <c r="C68" s="36" t="s">
        <v>322</v>
      </c>
      <c r="D68" s="19">
        <v>1</v>
      </c>
      <c r="E68" s="19">
        <v>1</v>
      </c>
      <c r="F68" s="19">
        <v>1</v>
      </c>
      <c r="G68" s="19">
        <v>1</v>
      </c>
      <c r="H68" s="19">
        <v>1</v>
      </c>
      <c r="I68" s="19">
        <v>1</v>
      </c>
      <c r="J68" s="19">
        <v>1</v>
      </c>
      <c r="K68" s="19">
        <f t="shared" ref="K68:K98" si="1">SUM(D68:J68)</f>
        <v>7</v>
      </c>
    </row>
    <row r="69" spans="1:11">
      <c r="A69" s="19">
        <v>67</v>
      </c>
      <c r="B69" s="19" t="s">
        <v>232</v>
      </c>
      <c r="C69" s="19" t="s">
        <v>284</v>
      </c>
      <c r="D69" s="19">
        <v>1</v>
      </c>
      <c r="E69" s="19">
        <v>1</v>
      </c>
      <c r="F69" s="19">
        <v>1</v>
      </c>
      <c r="G69" s="19">
        <v>1</v>
      </c>
      <c r="H69" s="19">
        <v>1</v>
      </c>
      <c r="I69" s="19">
        <v>1</v>
      </c>
      <c r="J69" s="19">
        <v>1</v>
      </c>
      <c r="K69" s="19">
        <f t="shared" si="1"/>
        <v>7</v>
      </c>
    </row>
    <row r="70" spans="1:11">
      <c r="A70" s="19">
        <v>68</v>
      </c>
      <c r="B70" s="19" t="s">
        <v>233</v>
      </c>
      <c r="C70" s="19" t="s">
        <v>285</v>
      </c>
      <c r="D70" s="19">
        <v>1</v>
      </c>
      <c r="E70" s="19">
        <v>1</v>
      </c>
      <c r="F70" s="19">
        <v>1</v>
      </c>
      <c r="G70" s="19">
        <v>1</v>
      </c>
      <c r="H70" s="19">
        <v>1</v>
      </c>
      <c r="I70" s="19">
        <v>1</v>
      </c>
      <c r="J70" s="19">
        <v>1</v>
      </c>
      <c r="K70" s="19">
        <f t="shared" si="1"/>
        <v>7</v>
      </c>
    </row>
    <row r="71" spans="1:11">
      <c r="A71" s="19">
        <v>69</v>
      </c>
      <c r="B71" s="19" t="s">
        <v>233</v>
      </c>
      <c r="C71" s="19" t="s">
        <v>168</v>
      </c>
      <c r="D71" s="19">
        <v>1</v>
      </c>
      <c r="E71" s="19">
        <v>1</v>
      </c>
      <c r="F71" s="19">
        <v>1</v>
      </c>
      <c r="G71" s="19">
        <v>1</v>
      </c>
      <c r="H71" s="19">
        <v>1</v>
      </c>
      <c r="I71" s="19">
        <v>1</v>
      </c>
      <c r="J71" s="19">
        <v>1</v>
      </c>
      <c r="K71" s="19">
        <f t="shared" si="1"/>
        <v>7</v>
      </c>
    </row>
    <row r="72" spans="1:11">
      <c r="A72" s="19">
        <v>70</v>
      </c>
      <c r="B72" s="19" t="s">
        <v>233</v>
      </c>
      <c r="C72" s="19" t="s">
        <v>286</v>
      </c>
      <c r="D72" s="19">
        <v>1</v>
      </c>
      <c r="E72" s="19">
        <v>1</v>
      </c>
      <c r="F72" s="19">
        <v>1</v>
      </c>
      <c r="G72" s="19">
        <v>1</v>
      </c>
      <c r="H72" s="19">
        <v>1</v>
      </c>
      <c r="I72" s="19">
        <v>1</v>
      </c>
      <c r="J72" s="19">
        <v>1</v>
      </c>
      <c r="K72" s="19">
        <f t="shared" si="1"/>
        <v>7</v>
      </c>
    </row>
    <row r="73" spans="1:11">
      <c r="A73" s="19">
        <v>71</v>
      </c>
      <c r="B73" s="19" t="s">
        <v>233</v>
      </c>
      <c r="C73" s="19" t="s">
        <v>287</v>
      </c>
      <c r="D73" s="19">
        <v>1</v>
      </c>
      <c r="E73" s="19">
        <v>1</v>
      </c>
      <c r="F73" s="19">
        <v>1</v>
      </c>
      <c r="G73" s="19">
        <v>1</v>
      </c>
      <c r="H73" s="19">
        <v>1</v>
      </c>
      <c r="I73" s="19">
        <v>1</v>
      </c>
      <c r="J73" s="19">
        <v>1</v>
      </c>
      <c r="K73" s="19">
        <f t="shared" si="1"/>
        <v>7</v>
      </c>
    </row>
    <row r="74" spans="1:11">
      <c r="A74" s="19">
        <v>72</v>
      </c>
      <c r="B74" s="19" t="s">
        <v>234</v>
      </c>
      <c r="C74" s="19" t="s">
        <v>288</v>
      </c>
      <c r="D74" s="19">
        <v>1</v>
      </c>
      <c r="E74" s="19">
        <v>1</v>
      </c>
      <c r="F74" s="19">
        <v>1</v>
      </c>
      <c r="G74" s="19">
        <v>1</v>
      </c>
      <c r="H74" s="19">
        <v>1</v>
      </c>
      <c r="I74" s="19">
        <v>1</v>
      </c>
      <c r="J74" s="19">
        <v>1</v>
      </c>
      <c r="K74" s="19">
        <f t="shared" si="1"/>
        <v>7</v>
      </c>
    </row>
    <row r="75" spans="1:11">
      <c r="A75" s="19">
        <v>73</v>
      </c>
      <c r="B75" s="19" t="s">
        <v>234</v>
      </c>
      <c r="C75" s="19" t="s">
        <v>289</v>
      </c>
      <c r="D75" s="19">
        <v>1</v>
      </c>
      <c r="E75" s="19">
        <v>1</v>
      </c>
      <c r="F75" s="19">
        <v>1</v>
      </c>
      <c r="G75" s="19">
        <v>1</v>
      </c>
      <c r="H75" s="19">
        <v>1</v>
      </c>
      <c r="I75" s="19">
        <v>1</v>
      </c>
      <c r="J75" s="19">
        <v>1</v>
      </c>
      <c r="K75" s="19">
        <f t="shared" si="1"/>
        <v>7</v>
      </c>
    </row>
    <row r="76" spans="1:11">
      <c r="A76" s="19">
        <v>74</v>
      </c>
      <c r="B76" s="19" t="s">
        <v>235</v>
      </c>
      <c r="C76" s="19" t="s">
        <v>290</v>
      </c>
      <c r="D76" s="19">
        <v>1</v>
      </c>
      <c r="E76" s="19">
        <v>1</v>
      </c>
      <c r="F76" s="19">
        <v>1</v>
      </c>
      <c r="G76" s="19">
        <v>1</v>
      </c>
      <c r="H76" s="19">
        <v>1</v>
      </c>
      <c r="I76" s="19">
        <v>1</v>
      </c>
      <c r="J76" s="19">
        <v>1</v>
      </c>
      <c r="K76" s="19">
        <f t="shared" si="1"/>
        <v>7</v>
      </c>
    </row>
    <row r="77" spans="1:11">
      <c r="A77" s="19">
        <v>75</v>
      </c>
      <c r="B77" s="19" t="s">
        <v>236</v>
      </c>
      <c r="C77" s="19" t="s">
        <v>291</v>
      </c>
      <c r="D77" s="19">
        <v>1</v>
      </c>
      <c r="E77" s="19">
        <v>1</v>
      </c>
      <c r="F77" s="19">
        <v>1</v>
      </c>
      <c r="G77" s="19">
        <v>1</v>
      </c>
      <c r="H77" s="19">
        <v>1</v>
      </c>
      <c r="I77" s="19">
        <v>1</v>
      </c>
      <c r="J77" s="19">
        <v>1</v>
      </c>
      <c r="K77" s="19">
        <f t="shared" si="1"/>
        <v>7</v>
      </c>
    </row>
    <row r="78" spans="1:11">
      <c r="A78" s="19">
        <v>76</v>
      </c>
      <c r="B78" s="19" t="s">
        <v>237</v>
      </c>
      <c r="C78" s="19" t="s">
        <v>292</v>
      </c>
      <c r="D78" s="19">
        <v>1</v>
      </c>
      <c r="E78" s="19">
        <v>1</v>
      </c>
      <c r="F78" s="19">
        <v>1</v>
      </c>
      <c r="G78" s="19">
        <v>1</v>
      </c>
      <c r="H78" s="19">
        <v>1</v>
      </c>
      <c r="I78" s="19">
        <v>1</v>
      </c>
      <c r="J78" s="19">
        <v>1</v>
      </c>
      <c r="K78" s="19">
        <f t="shared" si="1"/>
        <v>7</v>
      </c>
    </row>
    <row r="79" spans="1:11">
      <c r="A79" s="19">
        <v>77</v>
      </c>
      <c r="B79" s="19" t="s">
        <v>238</v>
      </c>
      <c r="C79" s="19" t="s">
        <v>293</v>
      </c>
      <c r="D79" s="19">
        <v>1</v>
      </c>
      <c r="E79" s="19">
        <v>1</v>
      </c>
      <c r="F79" s="19">
        <v>1</v>
      </c>
      <c r="G79" s="19">
        <v>1</v>
      </c>
      <c r="H79" s="19">
        <v>1</v>
      </c>
      <c r="I79" s="19">
        <v>1</v>
      </c>
      <c r="J79" s="19">
        <v>1</v>
      </c>
      <c r="K79" s="19">
        <f t="shared" si="1"/>
        <v>7</v>
      </c>
    </row>
    <row r="80" spans="1:11">
      <c r="A80" s="19">
        <v>78</v>
      </c>
      <c r="B80" s="19" t="s">
        <v>239</v>
      </c>
      <c r="C80" s="19" t="s">
        <v>177</v>
      </c>
      <c r="D80" s="19">
        <v>1</v>
      </c>
      <c r="E80" s="19">
        <v>1</v>
      </c>
      <c r="F80" s="19">
        <v>1</v>
      </c>
      <c r="G80" s="19">
        <v>1</v>
      </c>
      <c r="H80" s="19">
        <v>1</v>
      </c>
      <c r="I80" s="19">
        <v>0</v>
      </c>
      <c r="J80" s="19">
        <v>1</v>
      </c>
      <c r="K80" s="19">
        <f t="shared" si="1"/>
        <v>6</v>
      </c>
    </row>
    <row r="81" spans="1:11">
      <c r="A81" s="19">
        <v>79</v>
      </c>
      <c r="B81" s="19" t="s">
        <v>240</v>
      </c>
      <c r="C81" s="36" t="s">
        <v>323</v>
      </c>
      <c r="D81" s="19">
        <v>1</v>
      </c>
      <c r="E81" s="19">
        <v>1</v>
      </c>
      <c r="F81" s="19">
        <v>1</v>
      </c>
      <c r="G81" s="19">
        <v>1</v>
      </c>
      <c r="H81" s="19">
        <v>1</v>
      </c>
      <c r="I81" s="19">
        <v>1</v>
      </c>
      <c r="J81" s="19">
        <v>1</v>
      </c>
      <c r="K81" s="19">
        <f t="shared" si="1"/>
        <v>7</v>
      </c>
    </row>
    <row r="82" spans="1:11">
      <c r="A82" s="19">
        <v>80</v>
      </c>
      <c r="B82" s="19" t="s">
        <v>241</v>
      </c>
      <c r="C82" s="19" t="s">
        <v>294</v>
      </c>
      <c r="D82" s="19">
        <v>1</v>
      </c>
      <c r="E82" s="19">
        <v>1</v>
      </c>
      <c r="F82" s="19">
        <v>1</v>
      </c>
      <c r="G82" s="19">
        <v>1</v>
      </c>
      <c r="H82" s="19">
        <v>1</v>
      </c>
      <c r="I82" s="19">
        <v>1</v>
      </c>
      <c r="J82" s="19">
        <v>1</v>
      </c>
      <c r="K82" s="19">
        <f t="shared" si="1"/>
        <v>7</v>
      </c>
    </row>
    <row r="83" spans="1:11">
      <c r="A83" s="19">
        <v>81</v>
      </c>
      <c r="B83" s="19" t="s">
        <v>241</v>
      </c>
      <c r="C83" s="19" t="s">
        <v>179</v>
      </c>
      <c r="D83" s="19">
        <v>1</v>
      </c>
      <c r="E83" s="19">
        <v>1</v>
      </c>
      <c r="F83" s="19">
        <v>1</v>
      </c>
      <c r="G83" s="19">
        <v>1</v>
      </c>
      <c r="H83" s="19">
        <v>1</v>
      </c>
      <c r="I83" s="19">
        <v>1</v>
      </c>
      <c r="J83" s="19">
        <v>1</v>
      </c>
      <c r="K83" s="19">
        <f t="shared" si="1"/>
        <v>7</v>
      </c>
    </row>
    <row r="84" spans="1:11">
      <c r="A84" s="19">
        <v>82</v>
      </c>
      <c r="B84" s="19" t="s">
        <v>242</v>
      </c>
      <c r="C84" s="19" t="s">
        <v>180</v>
      </c>
      <c r="D84" s="19">
        <v>1</v>
      </c>
      <c r="E84" s="19">
        <v>1</v>
      </c>
      <c r="F84" s="19">
        <v>1</v>
      </c>
      <c r="G84" s="19">
        <v>1</v>
      </c>
      <c r="H84" s="19">
        <v>1</v>
      </c>
      <c r="I84" s="19">
        <v>1</v>
      </c>
      <c r="J84" s="19">
        <v>1</v>
      </c>
      <c r="K84" s="19">
        <f t="shared" si="1"/>
        <v>7</v>
      </c>
    </row>
    <row r="85" spans="1:11">
      <c r="A85" s="19">
        <v>83</v>
      </c>
      <c r="B85" s="19" t="s">
        <v>243</v>
      </c>
      <c r="C85" s="19" t="s">
        <v>181</v>
      </c>
      <c r="D85" s="19">
        <v>1</v>
      </c>
      <c r="E85" s="19">
        <v>1</v>
      </c>
      <c r="F85" s="19">
        <v>1</v>
      </c>
      <c r="G85" s="19">
        <v>1</v>
      </c>
      <c r="H85" s="19">
        <v>1</v>
      </c>
      <c r="I85" s="19">
        <v>1</v>
      </c>
      <c r="J85" s="19">
        <v>1</v>
      </c>
      <c r="K85" s="19">
        <f t="shared" si="1"/>
        <v>7</v>
      </c>
    </row>
    <row r="86" spans="1:11">
      <c r="A86" s="19">
        <v>84</v>
      </c>
      <c r="B86" s="19" t="s">
        <v>243</v>
      </c>
      <c r="C86" s="19" t="s">
        <v>182</v>
      </c>
      <c r="D86" s="19">
        <v>1</v>
      </c>
      <c r="E86" s="19">
        <v>1</v>
      </c>
      <c r="F86" s="19">
        <v>1</v>
      </c>
      <c r="G86" s="19">
        <v>1</v>
      </c>
      <c r="H86" s="19">
        <v>1</v>
      </c>
      <c r="I86" s="19">
        <v>1</v>
      </c>
      <c r="J86" s="19">
        <v>1</v>
      </c>
      <c r="K86" s="19">
        <f t="shared" si="1"/>
        <v>7</v>
      </c>
    </row>
    <row r="87" spans="1:11">
      <c r="A87" s="19">
        <v>85</v>
      </c>
      <c r="B87" s="19" t="s">
        <v>244</v>
      </c>
      <c r="C87" s="19" t="s">
        <v>183</v>
      </c>
      <c r="D87" s="19">
        <v>1</v>
      </c>
      <c r="E87" s="19">
        <v>1</v>
      </c>
      <c r="F87" s="19">
        <v>1</v>
      </c>
      <c r="G87" s="19">
        <v>1</v>
      </c>
      <c r="H87" s="19">
        <v>1</v>
      </c>
      <c r="I87" s="19">
        <v>1</v>
      </c>
      <c r="J87" s="19">
        <v>1</v>
      </c>
      <c r="K87" s="19">
        <f t="shared" si="1"/>
        <v>7</v>
      </c>
    </row>
    <row r="88" spans="1:11">
      <c r="A88" s="19">
        <v>86</v>
      </c>
      <c r="B88" s="19" t="s">
        <v>245</v>
      </c>
      <c r="C88" s="19" t="s">
        <v>295</v>
      </c>
      <c r="D88" s="19">
        <v>1</v>
      </c>
      <c r="E88" s="19">
        <v>1</v>
      </c>
      <c r="F88" s="19">
        <v>1</v>
      </c>
      <c r="G88" s="19">
        <v>1</v>
      </c>
      <c r="H88" s="19">
        <v>1</v>
      </c>
      <c r="I88" s="19">
        <v>1</v>
      </c>
      <c r="J88" s="19">
        <v>1</v>
      </c>
      <c r="K88" s="19">
        <f t="shared" si="1"/>
        <v>7</v>
      </c>
    </row>
    <row r="89" spans="1:11">
      <c r="A89" s="19">
        <v>87</v>
      </c>
      <c r="B89" s="19" t="s">
        <v>246</v>
      </c>
      <c r="C89" s="19" t="s">
        <v>296</v>
      </c>
      <c r="D89" s="19">
        <v>1</v>
      </c>
      <c r="E89" s="19">
        <v>1</v>
      </c>
      <c r="F89" s="19">
        <v>1</v>
      </c>
      <c r="G89" s="19">
        <v>1</v>
      </c>
      <c r="H89" s="19">
        <v>1</v>
      </c>
      <c r="I89" s="19">
        <v>1</v>
      </c>
      <c r="J89" s="19">
        <v>1</v>
      </c>
      <c r="K89" s="19">
        <f t="shared" si="1"/>
        <v>7</v>
      </c>
    </row>
    <row r="90" spans="1:11">
      <c r="A90" s="19">
        <v>88</v>
      </c>
      <c r="B90" s="19" t="s">
        <v>247</v>
      </c>
      <c r="C90" s="19" t="s">
        <v>297</v>
      </c>
      <c r="D90" s="19">
        <v>1</v>
      </c>
      <c r="E90" s="19">
        <v>1</v>
      </c>
      <c r="F90" s="19">
        <v>1</v>
      </c>
      <c r="G90" s="19">
        <v>1</v>
      </c>
      <c r="H90" s="19">
        <v>1</v>
      </c>
      <c r="I90" s="19">
        <v>1</v>
      </c>
      <c r="J90" s="19">
        <v>1</v>
      </c>
      <c r="K90" s="19">
        <f t="shared" si="1"/>
        <v>7</v>
      </c>
    </row>
    <row r="91" spans="1:11">
      <c r="A91" s="19">
        <v>89</v>
      </c>
      <c r="B91" s="19" t="s">
        <v>248</v>
      </c>
      <c r="C91" s="19" t="s">
        <v>187</v>
      </c>
      <c r="D91" s="19">
        <v>1</v>
      </c>
      <c r="E91" s="19">
        <v>1</v>
      </c>
      <c r="F91" s="19">
        <v>1</v>
      </c>
      <c r="G91" s="19">
        <v>1</v>
      </c>
      <c r="H91" s="19">
        <v>1</v>
      </c>
      <c r="I91" s="19">
        <v>1</v>
      </c>
      <c r="J91" s="19">
        <v>1</v>
      </c>
      <c r="K91" s="19">
        <f t="shared" si="1"/>
        <v>7</v>
      </c>
    </row>
    <row r="92" spans="1:11">
      <c r="A92" s="19">
        <v>90</v>
      </c>
      <c r="B92" s="19" t="s">
        <v>249</v>
      </c>
      <c r="C92" s="19" t="s">
        <v>298</v>
      </c>
      <c r="D92" s="12">
        <v>0</v>
      </c>
      <c r="E92" s="12">
        <v>1</v>
      </c>
      <c r="F92" s="12">
        <v>1</v>
      </c>
      <c r="G92" s="12">
        <v>1</v>
      </c>
      <c r="H92" s="12">
        <v>1</v>
      </c>
      <c r="I92" s="12">
        <v>1</v>
      </c>
      <c r="J92" s="12">
        <v>1</v>
      </c>
      <c r="K92" s="12">
        <f t="shared" si="1"/>
        <v>6</v>
      </c>
    </row>
    <row r="93" spans="1:11">
      <c r="A93" s="19">
        <v>91</v>
      </c>
      <c r="B93" s="19" t="s">
        <v>250</v>
      </c>
      <c r="C93" s="19" t="s">
        <v>189</v>
      </c>
      <c r="D93" s="19">
        <v>1</v>
      </c>
      <c r="E93" s="19">
        <v>1</v>
      </c>
      <c r="F93" s="19">
        <v>1</v>
      </c>
      <c r="G93" s="19">
        <v>1</v>
      </c>
      <c r="H93" s="19">
        <v>1</v>
      </c>
      <c r="I93" s="19">
        <v>1</v>
      </c>
      <c r="J93" s="19">
        <v>1</v>
      </c>
      <c r="K93" s="19">
        <f t="shared" si="1"/>
        <v>7</v>
      </c>
    </row>
    <row r="94" spans="1:11">
      <c r="A94" s="19">
        <v>92</v>
      </c>
      <c r="B94" s="19" t="s">
        <v>251</v>
      </c>
      <c r="C94" s="19" t="s">
        <v>299</v>
      </c>
      <c r="D94" s="19">
        <v>1</v>
      </c>
      <c r="E94" s="19">
        <v>1</v>
      </c>
      <c r="F94" s="19">
        <v>1</v>
      </c>
      <c r="G94" s="19">
        <v>1</v>
      </c>
      <c r="H94" s="19">
        <v>1</v>
      </c>
      <c r="I94" s="19">
        <v>1</v>
      </c>
      <c r="J94" s="19">
        <v>1</v>
      </c>
      <c r="K94" s="19">
        <f t="shared" si="1"/>
        <v>7</v>
      </c>
    </row>
    <row r="95" spans="1:11">
      <c r="A95" s="19">
        <v>93</v>
      </c>
      <c r="B95" s="19" t="s">
        <v>251</v>
      </c>
      <c r="C95" s="19" t="s">
        <v>300</v>
      </c>
      <c r="D95" s="19">
        <v>1</v>
      </c>
      <c r="E95" s="19">
        <v>1</v>
      </c>
      <c r="F95" s="19">
        <v>1</v>
      </c>
      <c r="G95" s="19">
        <v>1</v>
      </c>
      <c r="H95" s="19">
        <v>1</v>
      </c>
      <c r="I95" s="19">
        <v>1</v>
      </c>
      <c r="J95" s="19">
        <v>1</v>
      </c>
      <c r="K95" s="19">
        <f t="shared" si="1"/>
        <v>7</v>
      </c>
    </row>
    <row r="96" spans="1:11">
      <c r="A96" s="19">
        <v>94</v>
      </c>
      <c r="B96" s="19" t="s">
        <v>252</v>
      </c>
      <c r="C96" s="19" t="s">
        <v>301</v>
      </c>
      <c r="D96" s="19">
        <v>1</v>
      </c>
      <c r="E96" s="19">
        <v>1</v>
      </c>
      <c r="F96" s="19">
        <v>1</v>
      </c>
      <c r="G96" s="19">
        <v>1</v>
      </c>
      <c r="H96" s="19">
        <v>1</v>
      </c>
      <c r="I96" s="19">
        <v>1</v>
      </c>
      <c r="J96" s="19">
        <v>1</v>
      </c>
      <c r="K96" s="19">
        <f t="shared" si="1"/>
        <v>7</v>
      </c>
    </row>
    <row r="97" spans="1:11">
      <c r="A97" s="19">
        <v>95</v>
      </c>
      <c r="B97" s="19" t="s">
        <v>252</v>
      </c>
      <c r="C97" s="19" t="s">
        <v>193</v>
      </c>
      <c r="D97" s="19">
        <v>1</v>
      </c>
      <c r="E97" s="19">
        <v>1</v>
      </c>
      <c r="F97" s="19">
        <v>1</v>
      </c>
      <c r="G97" s="19">
        <v>1</v>
      </c>
      <c r="H97" s="19">
        <v>1</v>
      </c>
      <c r="I97" s="19">
        <v>1</v>
      </c>
      <c r="J97" s="19">
        <v>1</v>
      </c>
      <c r="K97" s="19">
        <f t="shared" si="1"/>
        <v>7</v>
      </c>
    </row>
    <row r="98" spans="1:11">
      <c r="A98" s="19">
        <v>96</v>
      </c>
      <c r="B98" s="19" t="s">
        <v>253</v>
      </c>
      <c r="C98" s="19" t="s">
        <v>302</v>
      </c>
      <c r="D98" s="19">
        <v>1</v>
      </c>
      <c r="E98" s="19">
        <v>1</v>
      </c>
      <c r="F98" s="19">
        <v>1</v>
      </c>
      <c r="G98" s="19">
        <v>1</v>
      </c>
      <c r="H98" s="19">
        <v>1</v>
      </c>
      <c r="I98" s="19">
        <v>1</v>
      </c>
      <c r="J98" s="19">
        <v>1</v>
      </c>
      <c r="K98" s="19">
        <f t="shared" si="1"/>
        <v>7</v>
      </c>
    </row>
  </sheetData>
  <mergeCells count="4">
    <mergeCell ref="D1:K1"/>
    <mergeCell ref="C1:C2"/>
    <mergeCell ref="B1:B2"/>
    <mergeCell ref="A1:A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3"/>
  <dimension ref="A1:K100"/>
  <sheetViews>
    <sheetView topLeftCell="A40" workbookViewId="0">
      <selection activeCell="C47" sqref="C47"/>
    </sheetView>
  </sheetViews>
  <sheetFormatPr defaultRowHeight="15"/>
  <cols>
    <col min="1" max="1" width="10.7109375" customWidth="1"/>
    <col min="2" max="2" width="18.85546875" customWidth="1"/>
    <col min="3" max="3" width="83" customWidth="1"/>
  </cols>
  <sheetData>
    <row r="1" spans="1:11" ht="31.5" customHeight="1">
      <c r="A1" s="58" t="s">
        <v>316</v>
      </c>
      <c r="B1" s="58" t="s">
        <v>80</v>
      </c>
      <c r="C1" s="58" t="s">
        <v>71</v>
      </c>
      <c r="D1" s="66" t="s">
        <v>313</v>
      </c>
      <c r="E1" s="67"/>
      <c r="F1" s="67"/>
      <c r="G1" s="67"/>
      <c r="H1" s="67"/>
      <c r="I1" s="67"/>
      <c r="J1" s="67"/>
      <c r="K1" s="68"/>
    </row>
    <row r="2" spans="1:11" ht="57.75" customHeight="1">
      <c r="A2" s="58"/>
      <c r="B2" s="58"/>
      <c r="C2" s="58"/>
      <c r="D2" s="63" t="s">
        <v>13</v>
      </c>
      <c r="E2" s="64"/>
      <c r="F2" s="65"/>
      <c r="G2" s="63" t="s">
        <v>19</v>
      </c>
      <c r="H2" s="64"/>
      <c r="I2" s="64"/>
      <c r="J2" s="65"/>
      <c r="K2" s="69" t="s">
        <v>16</v>
      </c>
    </row>
    <row r="3" spans="1:11" ht="196.5" customHeight="1">
      <c r="A3" s="58"/>
      <c r="B3" s="58"/>
      <c r="C3" s="58"/>
      <c r="D3" s="31" t="s">
        <v>17</v>
      </c>
      <c r="E3" s="31" t="s">
        <v>18</v>
      </c>
      <c r="F3" s="31" t="s">
        <v>20</v>
      </c>
      <c r="G3" s="31" t="s">
        <v>21</v>
      </c>
      <c r="H3" s="31" t="s">
        <v>22</v>
      </c>
      <c r="I3" s="31" t="s">
        <v>23</v>
      </c>
      <c r="J3" s="31" t="s">
        <v>24</v>
      </c>
      <c r="K3" s="70"/>
    </row>
    <row r="4" spans="1:11">
      <c r="A4" s="19"/>
      <c r="B4" s="19"/>
      <c r="C4" s="19"/>
      <c r="D4" s="35"/>
      <c r="E4" s="35">
        <v>100</v>
      </c>
      <c r="F4" s="35">
        <v>50</v>
      </c>
      <c r="G4" s="35"/>
      <c r="H4" s="35"/>
      <c r="I4" s="35">
        <v>100</v>
      </c>
      <c r="J4" s="35">
        <f>I4*0.5</f>
        <v>50</v>
      </c>
      <c r="K4" s="35">
        <f>F4+J4</f>
        <v>100</v>
      </c>
    </row>
    <row r="5" spans="1:11">
      <c r="A5" s="19">
        <v>1</v>
      </c>
      <c r="B5" s="36" t="s">
        <v>196</v>
      </c>
      <c r="C5" s="36" t="s">
        <v>106</v>
      </c>
      <c r="D5" s="19">
        <v>7</v>
      </c>
      <c r="E5" s="19">
        <f>IF(D5&lt;=4,D5*20,100)</f>
        <v>100</v>
      </c>
      <c r="F5" s="19">
        <v>50</v>
      </c>
      <c r="G5" s="19">
        <v>624</v>
      </c>
      <c r="H5" s="19">
        <v>632</v>
      </c>
      <c r="I5" s="26">
        <v>99</v>
      </c>
      <c r="J5" s="26">
        <f t="shared" ref="J5:J10" si="0">I5*0.5</f>
        <v>49.5</v>
      </c>
      <c r="K5" s="26">
        <f t="shared" ref="K5:K10" si="1">F5+J5</f>
        <v>99.5</v>
      </c>
    </row>
    <row r="6" spans="1:11">
      <c r="A6" s="19">
        <v>2</v>
      </c>
      <c r="B6" s="36" t="s">
        <v>197</v>
      </c>
      <c r="C6" s="36" t="s">
        <v>107</v>
      </c>
      <c r="D6" s="19">
        <v>7</v>
      </c>
      <c r="E6" s="19">
        <f t="shared" ref="E6:E69" si="2">IF(D6&lt;=4,D6*20,100)</f>
        <v>100</v>
      </c>
      <c r="F6" s="19">
        <v>50</v>
      </c>
      <c r="G6" s="19">
        <v>515</v>
      </c>
      <c r="H6" s="19">
        <v>520</v>
      </c>
      <c r="I6" s="20">
        <f t="shared" ref="I6:I7" si="3">G6/H6*100</f>
        <v>99.038461538461547</v>
      </c>
      <c r="J6" s="20">
        <f t="shared" si="0"/>
        <v>49.519230769230774</v>
      </c>
      <c r="K6" s="20">
        <f t="shared" si="1"/>
        <v>99.519230769230774</v>
      </c>
    </row>
    <row r="7" spans="1:11">
      <c r="A7" s="19">
        <v>3</v>
      </c>
      <c r="B7" s="36" t="s">
        <v>198</v>
      </c>
      <c r="C7" s="36" t="s">
        <v>108</v>
      </c>
      <c r="D7" s="19">
        <v>7</v>
      </c>
      <c r="E7" s="19">
        <f t="shared" si="2"/>
        <v>100</v>
      </c>
      <c r="F7" s="19">
        <v>50</v>
      </c>
      <c r="G7" s="19">
        <v>144</v>
      </c>
      <c r="H7" s="19">
        <v>147</v>
      </c>
      <c r="I7" s="20">
        <f t="shared" si="3"/>
        <v>97.959183673469383</v>
      </c>
      <c r="J7" s="20">
        <f t="shared" si="0"/>
        <v>48.979591836734691</v>
      </c>
      <c r="K7" s="20">
        <f t="shared" si="1"/>
        <v>98.979591836734699</v>
      </c>
    </row>
    <row r="8" spans="1:11">
      <c r="A8" s="19">
        <v>4</v>
      </c>
      <c r="B8" s="36" t="s">
        <v>199</v>
      </c>
      <c r="C8" s="36" t="s">
        <v>109</v>
      </c>
      <c r="D8" s="19">
        <v>7</v>
      </c>
      <c r="E8" s="19">
        <f t="shared" si="2"/>
        <v>100</v>
      </c>
      <c r="F8" s="19">
        <v>50</v>
      </c>
      <c r="G8" s="19">
        <v>447</v>
      </c>
      <c r="H8" s="19">
        <v>457</v>
      </c>
      <c r="I8" s="26">
        <v>98</v>
      </c>
      <c r="J8" s="26">
        <f t="shared" si="0"/>
        <v>49</v>
      </c>
      <c r="K8" s="26">
        <f t="shared" si="1"/>
        <v>99</v>
      </c>
    </row>
    <row r="9" spans="1:11">
      <c r="A9" s="19">
        <v>5</v>
      </c>
      <c r="B9" s="36" t="s">
        <v>199</v>
      </c>
      <c r="C9" s="36" t="s">
        <v>110</v>
      </c>
      <c r="D9" s="19">
        <v>7</v>
      </c>
      <c r="E9" s="19">
        <f t="shared" si="2"/>
        <v>100</v>
      </c>
      <c r="F9" s="19">
        <v>50</v>
      </c>
      <c r="G9" s="19">
        <v>567</v>
      </c>
      <c r="H9" s="19">
        <v>569</v>
      </c>
      <c r="I9" s="26">
        <v>99.7</v>
      </c>
      <c r="J9" s="26">
        <f t="shared" si="0"/>
        <v>49.85</v>
      </c>
      <c r="K9" s="26">
        <f t="shared" si="1"/>
        <v>99.85</v>
      </c>
    </row>
    <row r="10" spans="1:11">
      <c r="A10" s="19">
        <v>6</v>
      </c>
      <c r="B10" s="36" t="s">
        <v>199</v>
      </c>
      <c r="C10" s="36" t="s">
        <v>111</v>
      </c>
      <c r="D10" s="19">
        <v>6</v>
      </c>
      <c r="E10" s="19">
        <f t="shared" si="2"/>
        <v>100</v>
      </c>
      <c r="F10" s="19">
        <v>50</v>
      </c>
      <c r="G10" s="19">
        <v>304</v>
      </c>
      <c r="H10" s="19">
        <v>306</v>
      </c>
      <c r="I10" s="26">
        <v>99</v>
      </c>
      <c r="J10" s="26">
        <f t="shared" si="0"/>
        <v>49.5</v>
      </c>
      <c r="K10" s="26">
        <f t="shared" si="1"/>
        <v>99.5</v>
      </c>
    </row>
    <row r="11" spans="1:11">
      <c r="A11" s="19">
        <v>7</v>
      </c>
      <c r="B11" s="36" t="s">
        <v>199</v>
      </c>
      <c r="C11" s="36" t="s">
        <v>254</v>
      </c>
      <c r="D11" s="19">
        <v>7</v>
      </c>
      <c r="E11" s="19">
        <f t="shared" si="2"/>
        <v>100</v>
      </c>
      <c r="F11" s="19">
        <v>50</v>
      </c>
      <c r="G11" s="19">
        <v>730</v>
      </c>
      <c r="H11" s="19">
        <v>732</v>
      </c>
      <c r="I11" s="26">
        <v>99.9</v>
      </c>
      <c r="J11" s="26">
        <f t="shared" ref="J11:J74" si="4">I11*0.5</f>
        <v>49.95</v>
      </c>
      <c r="K11" s="26">
        <f t="shared" ref="K11:K74" si="5">F11+J11</f>
        <v>99.95</v>
      </c>
    </row>
    <row r="12" spans="1:11">
      <c r="A12" s="19">
        <v>8</v>
      </c>
      <c r="B12" s="36" t="s">
        <v>199</v>
      </c>
      <c r="C12" s="36" t="s">
        <v>255</v>
      </c>
      <c r="D12" s="19">
        <v>7</v>
      </c>
      <c r="E12" s="19">
        <f t="shared" si="2"/>
        <v>100</v>
      </c>
      <c r="F12" s="19">
        <v>50</v>
      </c>
      <c r="G12" s="19">
        <v>651</v>
      </c>
      <c r="H12" s="19">
        <v>660</v>
      </c>
      <c r="I12" s="26">
        <v>99</v>
      </c>
      <c r="J12" s="26">
        <f t="shared" si="4"/>
        <v>49.5</v>
      </c>
      <c r="K12" s="26">
        <f t="shared" si="5"/>
        <v>99.5</v>
      </c>
    </row>
    <row r="13" spans="1:11">
      <c r="A13" s="19">
        <v>9</v>
      </c>
      <c r="B13" s="36" t="s">
        <v>199</v>
      </c>
      <c r="C13" s="36" t="s">
        <v>256</v>
      </c>
      <c r="D13" s="19">
        <v>7</v>
      </c>
      <c r="E13" s="19">
        <f t="shared" si="2"/>
        <v>100</v>
      </c>
      <c r="F13" s="19">
        <v>50</v>
      </c>
      <c r="G13" s="19">
        <v>241</v>
      </c>
      <c r="H13" s="19">
        <v>242</v>
      </c>
      <c r="I13" s="26">
        <v>99.8</v>
      </c>
      <c r="J13" s="26">
        <f t="shared" si="4"/>
        <v>49.9</v>
      </c>
      <c r="K13" s="26">
        <f t="shared" si="5"/>
        <v>99.9</v>
      </c>
    </row>
    <row r="14" spans="1:11">
      <c r="A14" s="19">
        <v>10</v>
      </c>
      <c r="B14" s="36" t="s">
        <v>199</v>
      </c>
      <c r="C14" s="36" t="s">
        <v>115</v>
      </c>
      <c r="D14" s="19">
        <v>7</v>
      </c>
      <c r="E14" s="19">
        <f t="shared" si="2"/>
        <v>100</v>
      </c>
      <c r="F14" s="19">
        <v>50</v>
      </c>
      <c r="G14" s="19">
        <v>608</v>
      </c>
      <c r="H14" s="19">
        <v>609</v>
      </c>
      <c r="I14" s="26">
        <v>99.9</v>
      </c>
      <c r="J14" s="26">
        <f t="shared" si="4"/>
        <v>49.95</v>
      </c>
      <c r="K14" s="26">
        <f t="shared" si="5"/>
        <v>99.95</v>
      </c>
    </row>
    <row r="15" spans="1:11">
      <c r="A15" s="19">
        <v>11</v>
      </c>
      <c r="B15" s="36" t="s">
        <v>199</v>
      </c>
      <c r="C15" s="36" t="s">
        <v>257</v>
      </c>
      <c r="D15" s="19">
        <v>7</v>
      </c>
      <c r="E15" s="19">
        <f t="shared" si="2"/>
        <v>100</v>
      </c>
      <c r="F15" s="19">
        <v>50</v>
      </c>
      <c r="G15" s="19">
        <v>57</v>
      </c>
      <c r="H15" s="19">
        <v>57</v>
      </c>
      <c r="I15" s="20">
        <f t="shared" ref="I15:I70" si="6">G15/H15*100</f>
        <v>100</v>
      </c>
      <c r="J15" s="20">
        <f t="shared" si="4"/>
        <v>50</v>
      </c>
      <c r="K15" s="20">
        <f t="shared" si="5"/>
        <v>100</v>
      </c>
    </row>
    <row r="16" spans="1:11">
      <c r="A16" s="19">
        <v>12</v>
      </c>
      <c r="B16" s="36" t="s">
        <v>199</v>
      </c>
      <c r="C16" s="36" t="s">
        <v>258</v>
      </c>
      <c r="D16" s="19">
        <v>7</v>
      </c>
      <c r="E16" s="19">
        <f t="shared" si="2"/>
        <v>100</v>
      </c>
      <c r="F16" s="19">
        <v>50</v>
      </c>
      <c r="G16" s="19">
        <v>597</v>
      </c>
      <c r="H16" s="19">
        <v>600</v>
      </c>
      <c r="I16" s="26">
        <v>99</v>
      </c>
      <c r="J16" s="26">
        <f t="shared" si="4"/>
        <v>49.5</v>
      </c>
      <c r="K16" s="26">
        <f t="shared" si="5"/>
        <v>99.5</v>
      </c>
    </row>
    <row r="17" spans="1:11">
      <c r="A17" s="19">
        <v>13</v>
      </c>
      <c r="B17" s="36" t="s">
        <v>199</v>
      </c>
      <c r="C17" s="36" t="s">
        <v>308</v>
      </c>
      <c r="D17" s="19">
        <v>7</v>
      </c>
      <c r="E17" s="19">
        <f t="shared" si="2"/>
        <v>100</v>
      </c>
      <c r="F17" s="19">
        <v>50</v>
      </c>
      <c r="G17" s="19">
        <v>715</v>
      </c>
      <c r="H17" s="19">
        <v>717</v>
      </c>
      <c r="I17" s="26">
        <v>99.9</v>
      </c>
      <c r="J17" s="26">
        <f t="shared" si="4"/>
        <v>49.95</v>
      </c>
      <c r="K17" s="26">
        <f t="shared" si="5"/>
        <v>99.95</v>
      </c>
    </row>
    <row r="18" spans="1:11">
      <c r="A18" s="19">
        <v>14</v>
      </c>
      <c r="B18" s="36" t="s">
        <v>199</v>
      </c>
      <c r="C18" s="36" t="s">
        <v>317</v>
      </c>
      <c r="D18" s="19">
        <v>7</v>
      </c>
      <c r="E18" s="19">
        <f t="shared" si="2"/>
        <v>100</v>
      </c>
      <c r="F18" s="19">
        <v>50</v>
      </c>
      <c r="G18" s="19">
        <v>106</v>
      </c>
      <c r="H18" s="19">
        <v>108</v>
      </c>
      <c r="I18" s="26">
        <v>98</v>
      </c>
      <c r="J18" s="26">
        <f t="shared" si="4"/>
        <v>49</v>
      </c>
      <c r="K18" s="26">
        <f t="shared" si="5"/>
        <v>99</v>
      </c>
    </row>
    <row r="19" spans="1:11">
      <c r="A19" s="19">
        <v>15</v>
      </c>
      <c r="B19" s="36" t="s">
        <v>199</v>
      </c>
      <c r="C19" s="36" t="s">
        <v>259</v>
      </c>
      <c r="D19" s="19">
        <v>7</v>
      </c>
      <c r="E19" s="19">
        <f t="shared" si="2"/>
        <v>100</v>
      </c>
      <c r="F19" s="19">
        <v>50</v>
      </c>
      <c r="G19" s="19">
        <v>623</v>
      </c>
      <c r="H19" s="19">
        <v>643</v>
      </c>
      <c r="I19" s="26">
        <v>97</v>
      </c>
      <c r="J19" s="26">
        <f t="shared" si="4"/>
        <v>48.5</v>
      </c>
      <c r="K19" s="26">
        <f t="shared" si="5"/>
        <v>98.5</v>
      </c>
    </row>
    <row r="20" spans="1:11">
      <c r="A20" s="19">
        <v>16</v>
      </c>
      <c r="B20" s="36" t="s">
        <v>199</v>
      </c>
      <c r="C20" s="36" t="s">
        <v>119</v>
      </c>
      <c r="D20" s="19">
        <v>7</v>
      </c>
      <c r="E20" s="19">
        <f t="shared" si="2"/>
        <v>100</v>
      </c>
      <c r="F20" s="19">
        <v>50</v>
      </c>
      <c r="G20" s="19">
        <v>248</v>
      </c>
      <c r="H20" s="19">
        <v>254</v>
      </c>
      <c r="I20" s="26">
        <v>97.9</v>
      </c>
      <c r="J20" s="26">
        <f t="shared" si="4"/>
        <v>48.95</v>
      </c>
      <c r="K20" s="26">
        <f t="shared" si="5"/>
        <v>98.95</v>
      </c>
    </row>
    <row r="21" spans="1:11">
      <c r="A21" s="19">
        <v>17</v>
      </c>
      <c r="B21" s="36" t="s">
        <v>199</v>
      </c>
      <c r="C21" s="36" t="s">
        <v>318</v>
      </c>
      <c r="D21" s="19">
        <v>7</v>
      </c>
      <c r="E21" s="19">
        <f t="shared" si="2"/>
        <v>100</v>
      </c>
      <c r="F21" s="19">
        <v>50</v>
      </c>
      <c r="G21" s="19">
        <v>664</v>
      </c>
      <c r="H21" s="19">
        <v>667</v>
      </c>
      <c r="I21" s="26">
        <v>99</v>
      </c>
      <c r="J21" s="26">
        <f t="shared" si="4"/>
        <v>49.5</v>
      </c>
      <c r="K21" s="26">
        <f t="shared" si="5"/>
        <v>99.5</v>
      </c>
    </row>
    <row r="22" spans="1:11">
      <c r="A22" s="19">
        <v>18</v>
      </c>
      <c r="B22" s="36" t="s">
        <v>199</v>
      </c>
      <c r="C22" s="36" t="s">
        <v>319</v>
      </c>
      <c r="D22" s="19">
        <v>7</v>
      </c>
      <c r="E22" s="19">
        <f t="shared" si="2"/>
        <v>100</v>
      </c>
      <c r="F22" s="19">
        <v>50</v>
      </c>
      <c r="G22" s="19">
        <v>581</v>
      </c>
      <c r="H22" s="19">
        <v>597</v>
      </c>
      <c r="I22" s="26">
        <v>97</v>
      </c>
      <c r="J22" s="26">
        <f t="shared" si="4"/>
        <v>48.5</v>
      </c>
      <c r="K22" s="26">
        <f t="shared" si="5"/>
        <v>98.5</v>
      </c>
    </row>
    <row r="23" spans="1:11">
      <c r="A23" s="19">
        <v>19</v>
      </c>
      <c r="B23" s="36" t="s">
        <v>199</v>
      </c>
      <c r="C23" s="36" t="s">
        <v>260</v>
      </c>
      <c r="D23" s="19">
        <v>6</v>
      </c>
      <c r="E23" s="19">
        <f t="shared" si="2"/>
        <v>100</v>
      </c>
      <c r="F23" s="19">
        <v>50</v>
      </c>
      <c r="G23" s="19">
        <v>129</v>
      </c>
      <c r="H23" s="19">
        <v>130</v>
      </c>
      <c r="I23" s="20">
        <f t="shared" si="6"/>
        <v>99.230769230769226</v>
      </c>
      <c r="J23" s="26">
        <v>49.5</v>
      </c>
      <c r="K23" s="26">
        <f t="shared" si="5"/>
        <v>99.5</v>
      </c>
    </row>
    <row r="24" spans="1:11">
      <c r="A24" s="19">
        <v>20</v>
      </c>
      <c r="B24" s="36" t="s">
        <v>199</v>
      </c>
      <c r="C24" s="36" t="s">
        <v>261</v>
      </c>
      <c r="D24" s="19">
        <v>7</v>
      </c>
      <c r="E24" s="19">
        <f t="shared" si="2"/>
        <v>100</v>
      </c>
      <c r="F24" s="19">
        <v>50</v>
      </c>
      <c r="G24" s="19">
        <v>702</v>
      </c>
      <c r="H24" s="19">
        <v>709</v>
      </c>
      <c r="I24" s="20">
        <f t="shared" si="6"/>
        <v>99.012693935119884</v>
      </c>
      <c r="J24" s="20">
        <f t="shared" si="4"/>
        <v>49.506346967559942</v>
      </c>
      <c r="K24" s="20">
        <f t="shared" si="5"/>
        <v>99.506346967559949</v>
      </c>
    </row>
    <row r="25" spans="1:11">
      <c r="A25" s="19">
        <v>21</v>
      </c>
      <c r="B25" s="36" t="s">
        <v>199</v>
      </c>
      <c r="C25" s="36" t="s">
        <v>262</v>
      </c>
      <c r="D25" s="19">
        <v>7</v>
      </c>
      <c r="E25" s="19">
        <f t="shared" si="2"/>
        <v>100</v>
      </c>
      <c r="F25" s="19">
        <v>50</v>
      </c>
      <c r="G25" s="19">
        <v>629</v>
      </c>
      <c r="H25" s="19">
        <v>629</v>
      </c>
      <c r="I25" s="20">
        <f t="shared" si="6"/>
        <v>100</v>
      </c>
      <c r="J25" s="20">
        <f t="shared" si="4"/>
        <v>50</v>
      </c>
      <c r="K25" s="20">
        <f t="shared" si="5"/>
        <v>100</v>
      </c>
    </row>
    <row r="26" spans="1:11">
      <c r="A26" s="19">
        <v>22</v>
      </c>
      <c r="B26" s="36" t="s">
        <v>199</v>
      </c>
      <c r="C26" s="36" t="s">
        <v>263</v>
      </c>
      <c r="D26" s="19">
        <v>7</v>
      </c>
      <c r="E26" s="19">
        <f t="shared" si="2"/>
        <v>100</v>
      </c>
      <c r="F26" s="19">
        <v>50</v>
      </c>
      <c r="G26" s="19">
        <v>471</v>
      </c>
      <c r="H26" s="19">
        <v>474</v>
      </c>
      <c r="I26" s="26">
        <v>99</v>
      </c>
      <c r="J26" s="26">
        <f t="shared" si="4"/>
        <v>49.5</v>
      </c>
      <c r="K26" s="26">
        <f t="shared" si="5"/>
        <v>99.5</v>
      </c>
    </row>
    <row r="27" spans="1:11">
      <c r="A27" s="19">
        <v>23</v>
      </c>
      <c r="B27" s="36" t="s">
        <v>199</v>
      </c>
      <c r="C27" s="36" t="s">
        <v>264</v>
      </c>
      <c r="D27" s="19">
        <v>7</v>
      </c>
      <c r="E27" s="19">
        <f t="shared" si="2"/>
        <v>100</v>
      </c>
      <c r="F27" s="19">
        <v>50</v>
      </c>
      <c r="G27" s="19">
        <v>80</v>
      </c>
      <c r="H27" s="19">
        <v>80</v>
      </c>
      <c r="I27" s="20">
        <f t="shared" si="6"/>
        <v>100</v>
      </c>
      <c r="J27" s="20">
        <f t="shared" si="4"/>
        <v>50</v>
      </c>
      <c r="K27" s="20">
        <f t="shared" si="5"/>
        <v>100</v>
      </c>
    </row>
    <row r="28" spans="1:11">
      <c r="A28" s="19">
        <v>24</v>
      </c>
      <c r="B28" s="36" t="s">
        <v>199</v>
      </c>
      <c r="C28" s="36" t="s">
        <v>265</v>
      </c>
      <c r="D28" s="19">
        <v>7</v>
      </c>
      <c r="E28" s="19">
        <f t="shared" si="2"/>
        <v>100</v>
      </c>
      <c r="F28" s="19">
        <v>50</v>
      </c>
      <c r="G28" s="19">
        <v>204</v>
      </c>
      <c r="H28" s="19">
        <v>206</v>
      </c>
      <c r="I28" s="20">
        <f t="shared" si="6"/>
        <v>99.029126213592235</v>
      </c>
      <c r="J28" s="20">
        <f t="shared" si="4"/>
        <v>49.514563106796118</v>
      </c>
      <c r="K28" s="20">
        <f t="shared" si="5"/>
        <v>99.514563106796118</v>
      </c>
    </row>
    <row r="29" spans="1:11">
      <c r="A29" s="19">
        <v>25</v>
      </c>
      <c r="B29" s="36" t="s">
        <v>199</v>
      </c>
      <c r="C29" s="36" t="s">
        <v>126</v>
      </c>
      <c r="D29" s="19">
        <v>7</v>
      </c>
      <c r="E29" s="19">
        <f t="shared" si="2"/>
        <v>100</v>
      </c>
      <c r="F29" s="19">
        <v>50</v>
      </c>
      <c r="G29" s="19">
        <v>251</v>
      </c>
      <c r="H29" s="19">
        <v>253</v>
      </c>
      <c r="I29" s="26">
        <v>99</v>
      </c>
      <c r="J29" s="26">
        <f t="shared" si="4"/>
        <v>49.5</v>
      </c>
      <c r="K29" s="26">
        <f t="shared" si="5"/>
        <v>99.5</v>
      </c>
    </row>
    <row r="30" spans="1:11">
      <c r="A30" s="19">
        <v>26</v>
      </c>
      <c r="B30" s="36" t="s">
        <v>199</v>
      </c>
      <c r="C30" s="36" t="s">
        <v>266</v>
      </c>
      <c r="D30" s="19">
        <v>7</v>
      </c>
      <c r="E30" s="19">
        <f t="shared" si="2"/>
        <v>100</v>
      </c>
      <c r="F30" s="19">
        <v>50</v>
      </c>
      <c r="G30" s="19">
        <v>239</v>
      </c>
      <c r="H30" s="19">
        <v>253</v>
      </c>
      <c r="I30" s="26">
        <v>94</v>
      </c>
      <c r="J30" s="26">
        <f t="shared" si="4"/>
        <v>47</v>
      </c>
      <c r="K30" s="26">
        <f t="shared" si="5"/>
        <v>97</v>
      </c>
    </row>
    <row r="31" spans="1:11">
      <c r="A31" s="19">
        <v>27</v>
      </c>
      <c r="B31" s="36" t="s">
        <v>199</v>
      </c>
      <c r="C31" s="36" t="s">
        <v>128</v>
      </c>
      <c r="D31" s="19">
        <v>7</v>
      </c>
      <c r="E31" s="19">
        <f t="shared" si="2"/>
        <v>100</v>
      </c>
      <c r="F31" s="19">
        <v>50</v>
      </c>
      <c r="G31" s="19">
        <v>638</v>
      </c>
      <c r="H31" s="19">
        <v>639</v>
      </c>
      <c r="I31" s="26">
        <v>99.9</v>
      </c>
      <c r="J31" s="26">
        <f t="shared" si="4"/>
        <v>49.95</v>
      </c>
      <c r="K31" s="26">
        <f t="shared" si="5"/>
        <v>99.95</v>
      </c>
    </row>
    <row r="32" spans="1:11">
      <c r="A32" s="19">
        <v>28</v>
      </c>
      <c r="B32" s="36" t="s">
        <v>200</v>
      </c>
      <c r="C32" s="36" t="s">
        <v>267</v>
      </c>
      <c r="D32" s="19">
        <v>7</v>
      </c>
      <c r="E32" s="19">
        <f t="shared" si="2"/>
        <v>100</v>
      </c>
      <c r="F32" s="19">
        <v>50</v>
      </c>
      <c r="G32" s="19">
        <v>197</v>
      </c>
      <c r="H32" s="19">
        <v>198</v>
      </c>
      <c r="I32" s="26">
        <v>99</v>
      </c>
      <c r="J32" s="26">
        <f t="shared" si="4"/>
        <v>49.5</v>
      </c>
      <c r="K32" s="26">
        <f t="shared" si="5"/>
        <v>99.5</v>
      </c>
    </row>
    <row r="33" spans="1:11">
      <c r="A33" s="19">
        <v>29</v>
      </c>
      <c r="B33" s="36" t="s">
        <v>200</v>
      </c>
      <c r="C33" s="36" t="s">
        <v>130</v>
      </c>
      <c r="D33" s="19">
        <v>7</v>
      </c>
      <c r="E33" s="19">
        <f t="shared" si="2"/>
        <v>100</v>
      </c>
      <c r="F33" s="19">
        <v>50</v>
      </c>
      <c r="G33" s="19">
        <v>293</v>
      </c>
      <c r="H33" s="19">
        <v>293</v>
      </c>
      <c r="I33" s="20">
        <f t="shared" si="6"/>
        <v>100</v>
      </c>
      <c r="J33" s="20">
        <f t="shared" si="4"/>
        <v>50</v>
      </c>
      <c r="K33" s="20">
        <f t="shared" si="5"/>
        <v>100</v>
      </c>
    </row>
    <row r="34" spans="1:11">
      <c r="A34" s="19">
        <v>30</v>
      </c>
      <c r="B34" s="36" t="s">
        <v>201</v>
      </c>
      <c r="C34" s="36" t="s">
        <v>268</v>
      </c>
      <c r="D34" s="19">
        <v>6</v>
      </c>
      <c r="E34" s="19">
        <f t="shared" si="2"/>
        <v>100</v>
      </c>
      <c r="F34" s="19">
        <v>50</v>
      </c>
      <c r="G34" s="19">
        <v>427</v>
      </c>
      <c r="H34" s="19">
        <v>429</v>
      </c>
      <c r="I34" s="26">
        <v>99</v>
      </c>
      <c r="J34" s="26">
        <f t="shared" si="4"/>
        <v>49.5</v>
      </c>
      <c r="K34" s="26">
        <f t="shared" si="5"/>
        <v>99.5</v>
      </c>
    </row>
    <row r="35" spans="1:11">
      <c r="A35" s="19">
        <v>31</v>
      </c>
      <c r="B35" s="36" t="s">
        <v>201</v>
      </c>
      <c r="C35" s="36" t="s">
        <v>269</v>
      </c>
      <c r="D35" s="19">
        <v>7</v>
      </c>
      <c r="E35" s="19">
        <f t="shared" si="2"/>
        <v>100</v>
      </c>
      <c r="F35" s="19">
        <v>50</v>
      </c>
      <c r="G35" s="19">
        <v>638</v>
      </c>
      <c r="H35" s="19">
        <v>647</v>
      </c>
      <c r="I35" s="26">
        <v>98.9</v>
      </c>
      <c r="J35" s="26">
        <f t="shared" si="4"/>
        <v>49.45</v>
      </c>
      <c r="K35" s="26">
        <f t="shared" si="5"/>
        <v>99.45</v>
      </c>
    </row>
    <row r="36" spans="1:11">
      <c r="A36" s="19">
        <v>32</v>
      </c>
      <c r="B36" s="36" t="s">
        <v>202</v>
      </c>
      <c r="C36" s="36" t="s">
        <v>270</v>
      </c>
      <c r="D36" s="19">
        <v>7</v>
      </c>
      <c r="E36" s="19">
        <f t="shared" si="2"/>
        <v>100</v>
      </c>
      <c r="F36" s="19">
        <v>50</v>
      </c>
      <c r="G36" s="19">
        <v>111</v>
      </c>
      <c r="H36" s="19">
        <v>114</v>
      </c>
      <c r="I36" s="26">
        <v>97</v>
      </c>
      <c r="J36" s="26">
        <f t="shared" si="4"/>
        <v>48.5</v>
      </c>
      <c r="K36" s="26">
        <f t="shared" si="5"/>
        <v>98.5</v>
      </c>
    </row>
    <row r="37" spans="1:11">
      <c r="A37" s="19">
        <v>33</v>
      </c>
      <c r="B37" s="36" t="s">
        <v>203</v>
      </c>
      <c r="C37" s="36" t="s">
        <v>271</v>
      </c>
      <c r="D37" s="19">
        <v>7</v>
      </c>
      <c r="E37" s="19">
        <f t="shared" si="2"/>
        <v>100</v>
      </c>
      <c r="F37" s="19">
        <v>50</v>
      </c>
      <c r="G37" s="19">
        <v>301</v>
      </c>
      <c r="H37" s="19">
        <v>302</v>
      </c>
      <c r="I37" s="26">
        <v>99.9</v>
      </c>
      <c r="J37" s="26">
        <f t="shared" si="4"/>
        <v>49.95</v>
      </c>
      <c r="K37" s="26">
        <f t="shared" si="5"/>
        <v>99.95</v>
      </c>
    </row>
    <row r="38" spans="1:11">
      <c r="A38" s="19">
        <v>34</v>
      </c>
      <c r="B38" s="36" t="s">
        <v>204</v>
      </c>
      <c r="C38" s="36" t="s">
        <v>272</v>
      </c>
      <c r="D38" s="19">
        <v>7</v>
      </c>
      <c r="E38" s="19">
        <f t="shared" si="2"/>
        <v>100</v>
      </c>
      <c r="F38" s="19">
        <v>50</v>
      </c>
      <c r="G38" s="19">
        <v>130</v>
      </c>
      <c r="H38" s="19">
        <v>130</v>
      </c>
      <c r="I38" s="20">
        <f t="shared" si="6"/>
        <v>100</v>
      </c>
      <c r="J38" s="20">
        <f t="shared" si="4"/>
        <v>50</v>
      </c>
      <c r="K38" s="20">
        <f t="shared" si="5"/>
        <v>100</v>
      </c>
    </row>
    <row r="39" spans="1:11">
      <c r="A39" s="19">
        <v>35</v>
      </c>
      <c r="B39" s="36" t="s">
        <v>205</v>
      </c>
      <c r="C39" s="36" t="s">
        <v>136</v>
      </c>
      <c r="D39" s="19">
        <v>7</v>
      </c>
      <c r="E39" s="19">
        <f t="shared" si="2"/>
        <v>100</v>
      </c>
      <c r="F39" s="19">
        <v>50</v>
      </c>
      <c r="G39" s="19">
        <v>131</v>
      </c>
      <c r="H39" s="19">
        <v>132</v>
      </c>
      <c r="I39" s="26">
        <v>99</v>
      </c>
      <c r="J39" s="26">
        <f t="shared" si="4"/>
        <v>49.5</v>
      </c>
      <c r="K39" s="26">
        <f t="shared" si="5"/>
        <v>99.5</v>
      </c>
    </row>
    <row r="40" spans="1:11">
      <c r="A40" s="19">
        <v>36</v>
      </c>
      <c r="B40" s="36" t="s">
        <v>206</v>
      </c>
      <c r="C40" s="36" t="s">
        <v>273</v>
      </c>
      <c r="D40" s="19">
        <v>7</v>
      </c>
      <c r="E40" s="19">
        <f t="shared" si="2"/>
        <v>100</v>
      </c>
      <c r="F40" s="19">
        <v>50</v>
      </c>
      <c r="G40" s="19">
        <v>20</v>
      </c>
      <c r="H40" s="19">
        <v>21</v>
      </c>
      <c r="I40" s="26">
        <v>95</v>
      </c>
      <c r="J40" s="26">
        <f t="shared" si="4"/>
        <v>47.5</v>
      </c>
      <c r="K40" s="26">
        <f t="shared" si="5"/>
        <v>97.5</v>
      </c>
    </row>
    <row r="41" spans="1:11">
      <c r="A41" s="19">
        <v>37</v>
      </c>
      <c r="B41" s="36" t="s">
        <v>207</v>
      </c>
      <c r="C41" s="36" t="s">
        <v>138</v>
      </c>
      <c r="D41" s="19">
        <v>7</v>
      </c>
      <c r="E41" s="19">
        <f t="shared" si="2"/>
        <v>100</v>
      </c>
      <c r="F41" s="19">
        <v>50</v>
      </c>
      <c r="G41" s="19">
        <v>266</v>
      </c>
      <c r="H41" s="19">
        <v>269</v>
      </c>
      <c r="I41" s="26">
        <v>99</v>
      </c>
      <c r="J41" s="26">
        <f t="shared" si="4"/>
        <v>49.5</v>
      </c>
      <c r="K41" s="26">
        <f t="shared" si="5"/>
        <v>99.5</v>
      </c>
    </row>
    <row r="42" spans="1:11">
      <c r="A42" s="19">
        <v>38</v>
      </c>
      <c r="B42" s="36" t="s">
        <v>208</v>
      </c>
      <c r="C42" s="36" t="s">
        <v>139</v>
      </c>
      <c r="D42" s="19">
        <v>7</v>
      </c>
      <c r="E42" s="19">
        <f t="shared" si="2"/>
        <v>100</v>
      </c>
      <c r="F42" s="19">
        <v>50</v>
      </c>
      <c r="G42" s="19">
        <v>109</v>
      </c>
      <c r="H42" s="19">
        <v>112</v>
      </c>
      <c r="I42" s="26">
        <v>97</v>
      </c>
      <c r="J42" s="26">
        <f t="shared" si="4"/>
        <v>48.5</v>
      </c>
      <c r="K42" s="26">
        <f t="shared" si="5"/>
        <v>98.5</v>
      </c>
    </row>
    <row r="43" spans="1:11">
      <c r="A43" s="19">
        <v>39</v>
      </c>
      <c r="B43" s="36" t="s">
        <v>209</v>
      </c>
      <c r="C43" s="36" t="s">
        <v>311</v>
      </c>
      <c r="D43" s="19">
        <v>7</v>
      </c>
      <c r="E43" s="19">
        <f t="shared" si="2"/>
        <v>100</v>
      </c>
      <c r="F43" s="19">
        <v>50</v>
      </c>
      <c r="G43" s="19">
        <v>101</v>
      </c>
      <c r="H43" s="19">
        <v>105</v>
      </c>
      <c r="I43" s="26">
        <v>96</v>
      </c>
      <c r="J43" s="26">
        <f t="shared" si="4"/>
        <v>48</v>
      </c>
      <c r="K43" s="26">
        <f t="shared" si="5"/>
        <v>98</v>
      </c>
    </row>
    <row r="44" spans="1:11">
      <c r="A44" s="19">
        <v>40</v>
      </c>
      <c r="B44" s="36" t="s">
        <v>210</v>
      </c>
      <c r="C44" s="36" t="s">
        <v>274</v>
      </c>
      <c r="D44" s="19">
        <v>7</v>
      </c>
      <c r="E44" s="19">
        <f t="shared" si="2"/>
        <v>100</v>
      </c>
      <c r="F44" s="19">
        <v>50</v>
      </c>
      <c r="G44" s="19">
        <v>628</v>
      </c>
      <c r="H44" s="19">
        <v>638</v>
      </c>
      <c r="I44" s="26">
        <v>98</v>
      </c>
      <c r="J44" s="26">
        <f t="shared" si="4"/>
        <v>49</v>
      </c>
      <c r="K44" s="26">
        <f t="shared" si="5"/>
        <v>99</v>
      </c>
    </row>
    <row r="45" spans="1:11">
      <c r="A45" s="19">
        <v>41</v>
      </c>
      <c r="B45" s="36" t="s">
        <v>141</v>
      </c>
      <c r="C45" s="36" t="s">
        <v>275</v>
      </c>
      <c r="D45" s="19">
        <v>7</v>
      </c>
      <c r="E45" s="19">
        <f t="shared" si="2"/>
        <v>100</v>
      </c>
      <c r="F45" s="19">
        <v>50</v>
      </c>
      <c r="G45" s="19">
        <v>81</v>
      </c>
      <c r="H45" s="19">
        <v>82</v>
      </c>
      <c r="I45" s="26">
        <v>99</v>
      </c>
      <c r="J45" s="26">
        <f t="shared" si="4"/>
        <v>49.5</v>
      </c>
      <c r="K45" s="26">
        <f t="shared" si="5"/>
        <v>99.5</v>
      </c>
    </row>
    <row r="46" spans="1:11">
      <c r="A46" s="19">
        <v>42</v>
      </c>
      <c r="B46" s="36" t="s">
        <v>143</v>
      </c>
      <c r="C46" s="36" t="s">
        <v>276</v>
      </c>
      <c r="D46" s="19">
        <v>7</v>
      </c>
      <c r="E46" s="19">
        <f t="shared" si="2"/>
        <v>100</v>
      </c>
      <c r="F46" s="19">
        <v>50</v>
      </c>
      <c r="G46" s="19">
        <v>112</v>
      </c>
      <c r="H46" s="19">
        <v>114</v>
      </c>
      <c r="I46" s="26">
        <v>98</v>
      </c>
      <c r="J46" s="26">
        <f t="shared" si="4"/>
        <v>49</v>
      </c>
      <c r="K46" s="26">
        <f t="shared" si="5"/>
        <v>99</v>
      </c>
    </row>
    <row r="47" spans="1:11">
      <c r="A47" s="19">
        <v>43</v>
      </c>
      <c r="B47" s="36" t="s">
        <v>211</v>
      </c>
      <c r="C47" s="36" t="s">
        <v>326</v>
      </c>
      <c r="D47" s="19">
        <v>7</v>
      </c>
      <c r="E47" s="19">
        <f t="shared" si="2"/>
        <v>100</v>
      </c>
      <c r="F47" s="19">
        <v>50</v>
      </c>
      <c r="G47" s="19">
        <v>693</v>
      </c>
      <c r="H47" s="19">
        <v>694</v>
      </c>
      <c r="I47" s="26">
        <v>99.9</v>
      </c>
      <c r="J47" s="26">
        <f t="shared" si="4"/>
        <v>49.95</v>
      </c>
      <c r="K47" s="26">
        <f t="shared" si="5"/>
        <v>99.95</v>
      </c>
    </row>
    <row r="48" spans="1:11">
      <c r="A48" s="19">
        <v>44</v>
      </c>
      <c r="B48" s="36" t="s">
        <v>212</v>
      </c>
      <c r="C48" s="36" t="s">
        <v>146</v>
      </c>
      <c r="D48" s="19">
        <v>7</v>
      </c>
      <c r="E48" s="19">
        <f t="shared" si="2"/>
        <v>100</v>
      </c>
      <c r="F48" s="19">
        <v>50</v>
      </c>
      <c r="G48" s="19">
        <v>63</v>
      </c>
      <c r="H48" s="19">
        <v>65</v>
      </c>
      <c r="I48" s="20">
        <f t="shared" si="6"/>
        <v>96.92307692307692</v>
      </c>
      <c r="J48" s="20">
        <f t="shared" si="4"/>
        <v>48.46153846153846</v>
      </c>
      <c r="K48" s="20">
        <f t="shared" si="5"/>
        <v>98.461538461538453</v>
      </c>
    </row>
    <row r="49" spans="1:11">
      <c r="A49" s="19">
        <v>45</v>
      </c>
      <c r="B49" s="36" t="s">
        <v>213</v>
      </c>
      <c r="C49" s="36" t="s">
        <v>147</v>
      </c>
      <c r="D49" s="19">
        <v>6</v>
      </c>
      <c r="E49" s="19">
        <f t="shared" si="2"/>
        <v>100</v>
      </c>
      <c r="F49" s="19">
        <v>50</v>
      </c>
      <c r="G49" s="19">
        <v>90</v>
      </c>
      <c r="H49" s="19">
        <v>93</v>
      </c>
      <c r="I49" s="26">
        <v>97</v>
      </c>
      <c r="J49" s="26">
        <f t="shared" si="4"/>
        <v>48.5</v>
      </c>
      <c r="K49" s="26">
        <f t="shared" si="5"/>
        <v>98.5</v>
      </c>
    </row>
    <row r="50" spans="1:11">
      <c r="A50" s="19">
        <v>46</v>
      </c>
      <c r="B50" s="36" t="s">
        <v>214</v>
      </c>
      <c r="C50" s="36" t="s">
        <v>277</v>
      </c>
      <c r="D50" s="19">
        <v>7</v>
      </c>
      <c r="E50" s="19">
        <f t="shared" si="2"/>
        <v>100</v>
      </c>
      <c r="F50" s="19">
        <v>50</v>
      </c>
      <c r="G50" s="19">
        <v>407</v>
      </c>
      <c r="H50" s="19">
        <v>407</v>
      </c>
      <c r="I50" s="20">
        <f t="shared" si="6"/>
        <v>100</v>
      </c>
      <c r="J50" s="20">
        <f t="shared" si="4"/>
        <v>50</v>
      </c>
      <c r="K50" s="20">
        <f t="shared" si="5"/>
        <v>100</v>
      </c>
    </row>
    <row r="51" spans="1:11">
      <c r="A51" s="19">
        <v>47</v>
      </c>
      <c r="B51" s="36" t="s">
        <v>215</v>
      </c>
      <c r="C51" s="36" t="s">
        <v>149</v>
      </c>
      <c r="D51" s="19">
        <v>6</v>
      </c>
      <c r="E51" s="19">
        <f t="shared" si="2"/>
        <v>100</v>
      </c>
      <c r="F51" s="19">
        <v>50</v>
      </c>
      <c r="G51" s="19">
        <v>76</v>
      </c>
      <c r="H51" s="19">
        <v>77</v>
      </c>
      <c r="I51" s="26">
        <v>99</v>
      </c>
      <c r="J51" s="26">
        <f t="shared" si="4"/>
        <v>49.5</v>
      </c>
      <c r="K51" s="26">
        <f t="shared" si="5"/>
        <v>99.5</v>
      </c>
    </row>
    <row r="52" spans="1:11">
      <c r="A52" s="19">
        <v>48</v>
      </c>
      <c r="B52" s="36" t="s">
        <v>216</v>
      </c>
      <c r="C52" s="36" t="s">
        <v>278</v>
      </c>
      <c r="D52" s="19">
        <v>7</v>
      </c>
      <c r="E52" s="19">
        <f t="shared" si="2"/>
        <v>100</v>
      </c>
      <c r="F52" s="19">
        <v>50</v>
      </c>
      <c r="G52" s="19">
        <v>116</v>
      </c>
      <c r="H52" s="19">
        <v>117</v>
      </c>
      <c r="I52" s="20">
        <f t="shared" si="6"/>
        <v>99.145299145299148</v>
      </c>
      <c r="J52" s="26">
        <v>49.5</v>
      </c>
      <c r="K52" s="26">
        <f t="shared" si="5"/>
        <v>99.5</v>
      </c>
    </row>
    <row r="53" spans="1:11">
      <c r="A53" s="19">
        <v>49</v>
      </c>
      <c r="B53" s="36" t="s">
        <v>217</v>
      </c>
      <c r="C53" s="36" t="s">
        <v>279</v>
      </c>
      <c r="D53" s="19">
        <v>7</v>
      </c>
      <c r="E53" s="19">
        <f t="shared" si="2"/>
        <v>100</v>
      </c>
      <c r="F53" s="19">
        <v>50</v>
      </c>
      <c r="G53" s="19">
        <v>456</v>
      </c>
      <c r="H53" s="19">
        <v>456</v>
      </c>
      <c r="I53" s="20">
        <f t="shared" si="6"/>
        <v>100</v>
      </c>
      <c r="J53" s="20">
        <f t="shared" si="4"/>
        <v>50</v>
      </c>
      <c r="K53" s="20">
        <f t="shared" si="5"/>
        <v>100</v>
      </c>
    </row>
    <row r="54" spans="1:11">
      <c r="A54" s="19">
        <v>50</v>
      </c>
      <c r="B54" s="36" t="s">
        <v>218</v>
      </c>
      <c r="C54" s="36" t="s">
        <v>280</v>
      </c>
      <c r="D54" s="19">
        <v>7</v>
      </c>
      <c r="E54" s="19">
        <f t="shared" si="2"/>
        <v>100</v>
      </c>
      <c r="F54" s="19">
        <v>50</v>
      </c>
      <c r="G54" s="19">
        <v>254</v>
      </c>
      <c r="H54" s="19">
        <v>259</v>
      </c>
      <c r="I54" s="20">
        <f t="shared" si="6"/>
        <v>98.069498069498067</v>
      </c>
      <c r="J54" s="20">
        <f t="shared" si="4"/>
        <v>49.034749034749034</v>
      </c>
      <c r="K54" s="20">
        <f t="shared" si="5"/>
        <v>99.034749034749041</v>
      </c>
    </row>
    <row r="55" spans="1:11">
      <c r="A55" s="19">
        <v>51</v>
      </c>
      <c r="B55" s="36" t="s">
        <v>219</v>
      </c>
      <c r="C55" s="36" t="s">
        <v>153</v>
      </c>
      <c r="D55" s="19">
        <v>7</v>
      </c>
      <c r="E55" s="19">
        <f t="shared" si="2"/>
        <v>100</v>
      </c>
      <c r="F55" s="19">
        <v>50</v>
      </c>
      <c r="G55" s="19">
        <v>90</v>
      </c>
      <c r="H55" s="19">
        <v>91</v>
      </c>
      <c r="I55" s="20">
        <f t="shared" si="6"/>
        <v>98.901098901098905</v>
      </c>
      <c r="J55" s="20">
        <f t="shared" si="4"/>
        <v>49.450549450549453</v>
      </c>
      <c r="K55" s="20">
        <f t="shared" si="5"/>
        <v>99.45054945054946</v>
      </c>
    </row>
    <row r="56" spans="1:11">
      <c r="A56" s="19">
        <v>52</v>
      </c>
      <c r="B56" s="36" t="s">
        <v>220</v>
      </c>
      <c r="C56" s="36" t="s">
        <v>154</v>
      </c>
      <c r="D56" s="19">
        <v>7</v>
      </c>
      <c r="E56" s="19">
        <f t="shared" si="2"/>
        <v>100</v>
      </c>
      <c r="F56" s="19">
        <v>50</v>
      </c>
      <c r="G56" s="19">
        <v>281</v>
      </c>
      <c r="H56" s="19">
        <v>287</v>
      </c>
      <c r="I56" s="20">
        <f t="shared" si="6"/>
        <v>97.909407665505228</v>
      </c>
      <c r="J56" s="20">
        <f t="shared" si="4"/>
        <v>48.954703832752614</v>
      </c>
      <c r="K56" s="20">
        <f t="shared" si="5"/>
        <v>98.954703832752614</v>
      </c>
    </row>
    <row r="57" spans="1:11">
      <c r="A57" s="19">
        <v>53</v>
      </c>
      <c r="B57" s="36" t="s">
        <v>221</v>
      </c>
      <c r="C57" s="36" t="s">
        <v>155</v>
      </c>
      <c r="D57" s="19">
        <v>7</v>
      </c>
      <c r="E57" s="19">
        <f t="shared" si="2"/>
        <v>100</v>
      </c>
      <c r="F57" s="19">
        <v>50</v>
      </c>
      <c r="G57" s="19">
        <v>93</v>
      </c>
      <c r="H57" s="19">
        <v>93</v>
      </c>
      <c r="I57" s="20">
        <f t="shared" si="6"/>
        <v>100</v>
      </c>
      <c r="J57" s="20">
        <f t="shared" si="4"/>
        <v>50</v>
      </c>
      <c r="K57" s="20">
        <f t="shared" si="5"/>
        <v>100</v>
      </c>
    </row>
    <row r="58" spans="1:11">
      <c r="A58" s="19">
        <v>54</v>
      </c>
      <c r="B58" s="36" t="s">
        <v>222</v>
      </c>
      <c r="C58" s="36" t="s">
        <v>281</v>
      </c>
      <c r="D58" s="19">
        <v>7</v>
      </c>
      <c r="E58" s="19">
        <f t="shared" si="2"/>
        <v>100</v>
      </c>
      <c r="F58" s="19">
        <v>50</v>
      </c>
      <c r="G58" s="19">
        <v>146</v>
      </c>
      <c r="H58" s="19">
        <v>147</v>
      </c>
      <c r="I58" s="26">
        <f t="shared" si="6"/>
        <v>99.319727891156461</v>
      </c>
      <c r="J58" s="26">
        <v>49.5</v>
      </c>
      <c r="K58" s="26">
        <f t="shared" si="5"/>
        <v>99.5</v>
      </c>
    </row>
    <row r="59" spans="1:11">
      <c r="A59" s="19">
        <v>55</v>
      </c>
      <c r="B59" s="36" t="s">
        <v>222</v>
      </c>
      <c r="C59" s="36" t="s">
        <v>282</v>
      </c>
      <c r="D59" s="19">
        <v>7</v>
      </c>
      <c r="E59" s="19">
        <f t="shared" si="2"/>
        <v>100</v>
      </c>
      <c r="F59" s="19">
        <v>50</v>
      </c>
      <c r="G59" s="19">
        <v>48</v>
      </c>
      <c r="H59" s="19">
        <v>53</v>
      </c>
      <c r="I59" s="26">
        <v>91</v>
      </c>
      <c r="J59" s="26">
        <f t="shared" si="4"/>
        <v>45.5</v>
      </c>
      <c r="K59" s="26">
        <f t="shared" si="5"/>
        <v>95.5</v>
      </c>
    </row>
    <row r="60" spans="1:11">
      <c r="A60" s="19">
        <v>56</v>
      </c>
      <c r="B60" s="36" t="s">
        <v>223</v>
      </c>
      <c r="C60" s="36" t="s">
        <v>158</v>
      </c>
      <c r="D60" s="19">
        <v>7</v>
      </c>
      <c r="E60" s="19">
        <f t="shared" si="2"/>
        <v>100</v>
      </c>
      <c r="F60" s="19">
        <v>50</v>
      </c>
      <c r="G60" s="19">
        <v>61</v>
      </c>
      <c r="H60" s="19">
        <v>64</v>
      </c>
      <c r="I60" s="26">
        <v>95</v>
      </c>
      <c r="J60" s="26">
        <f t="shared" si="4"/>
        <v>47.5</v>
      </c>
      <c r="K60" s="26">
        <f t="shared" si="5"/>
        <v>97.5</v>
      </c>
    </row>
    <row r="61" spans="1:11">
      <c r="A61" s="19">
        <v>57</v>
      </c>
      <c r="B61" s="36" t="s">
        <v>223</v>
      </c>
      <c r="C61" s="36" t="s">
        <v>159</v>
      </c>
      <c r="D61" s="19">
        <v>6</v>
      </c>
      <c r="E61" s="19">
        <f t="shared" si="2"/>
        <v>100</v>
      </c>
      <c r="F61" s="19">
        <v>50</v>
      </c>
      <c r="G61" s="19">
        <v>125</v>
      </c>
      <c r="H61" s="19">
        <v>125</v>
      </c>
      <c r="I61" s="20">
        <f t="shared" si="6"/>
        <v>100</v>
      </c>
      <c r="J61" s="20">
        <f t="shared" si="4"/>
        <v>50</v>
      </c>
      <c r="K61" s="20">
        <f t="shared" si="5"/>
        <v>100</v>
      </c>
    </row>
    <row r="62" spans="1:11">
      <c r="A62" s="19">
        <v>58</v>
      </c>
      <c r="B62" s="36" t="s">
        <v>224</v>
      </c>
      <c r="C62" s="36" t="s">
        <v>160</v>
      </c>
      <c r="D62" s="19">
        <v>7</v>
      </c>
      <c r="E62" s="19">
        <f t="shared" si="2"/>
        <v>100</v>
      </c>
      <c r="F62" s="19">
        <v>50</v>
      </c>
      <c r="G62" s="19">
        <v>214</v>
      </c>
      <c r="H62" s="19">
        <v>218</v>
      </c>
      <c r="I62" s="26">
        <v>98</v>
      </c>
      <c r="J62" s="26">
        <f t="shared" si="4"/>
        <v>49</v>
      </c>
      <c r="K62" s="26">
        <f t="shared" si="5"/>
        <v>99</v>
      </c>
    </row>
    <row r="63" spans="1:11">
      <c r="A63" s="19">
        <v>59</v>
      </c>
      <c r="B63" s="36" t="s">
        <v>225</v>
      </c>
      <c r="C63" s="36" t="s">
        <v>161</v>
      </c>
      <c r="D63" s="19">
        <v>7</v>
      </c>
      <c r="E63" s="19">
        <f t="shared" si="2"/>
        <v>100</v>
      </c>
      <c r="F63" s="19">
        <v>50</v>
      </c>
      <c r="G63" s="19">
        <v>700</v>
      </c>
      <c r="H63" s="19">
        <v>703</v>
      </c>
      <c r="I63" s="26">
        <v>99.9</v>
      </c>
      <c r="J63" s="26">
        <f t="shared" si="4"/>
        <v>49.95</v>
      </c>
      <c r="K63" s="26">
        <f t="shared" si="5"/>
        <v>99.95</v>
      </c>
    </row>
    <row r="64" spans="1:11">
      <c r="A64" s="19">
        <v>60</v>
      </c>
      <c r="B64" s="36" t="s">
        <v>226</v>
      </c>
      <c r="C64" s="36" t="s">
        <v>283</v>
      </c>
      <c r="D64" s="19">
        <v>7</v>
      </c>
      <c r="E64" s="19">
        <f t="shared" si="2"/>
        <v>100</v>
      </c>
      <c r="F64" s="19">
        <v>50</v>
      </c>
      <c r="G64" s="19">
        <v>249</v>
      </c>
      <c r="H64" s="19">
        <v>260</v>
      </c>
      <c r="I64" s="26">
        <v>96</v>
      </c>
      <c r="J64" s="26">
        <f t="shared" si="4"/>
        <v>48</v>
      </c>
      <c r="K64" s="26">
        <f t="shared" si="5"/>
        <v>98</v>
      </c>
    </row>
    <row r="65" spans="1:11">
      <c r="A65" s="19">
        <v>61</v>
      </c>
      <c r="B65" s="36" t="s">
        <v>227</v>
      </c>
      <c r="C65" s="36" t="s">
        <v>163</v>
      </c>
      <c r="D65" s="19">
        <v>7</v>
      </c>
      <c r="E65" s="19">
        <f t="shared" si="2"/>
        <v>100</v>
      </c>
      <c r="F65" s="19">
        <v>50</v>
      </c>
      <c r="G65" s="19">
        <v>299</v>
      </c>
      <c r="H65" s="19">
        <v>305</v>
      </c>
      <c r="I65" s="20">
        <f t="shared" si="6"/>
        <v>98.032786885245898</v>
      </c>
      <c r="J65" s="20">
        <f t="shared" si="4"/>
        <v>49.016393442622949</v>
      </c>
      <c r="K65" s="20">
        <f t="shared" si="5"/>
        <v>99.016393442622956</v>
      </c>
    </row>
    <row r="66" spans="1:11">
      <c r="A66" s="19">
        <v>62</v>
      </c>
      <c r="B66" s="36" t="s">
        <v>228</v>
      </c>
      <c r="C66" s="36" t="s">
        <v>320</v>
      </c>
      <c r="D66" s="19">
        <v>7</v>
      </c>
      <c r="E66" s="19">
        <f t="shared" si="2"/>
        <v>100</v>
      </c>
      <c r="F66" s="19">
        <v>50</v>
      </c>
      <c r="G66" s="19">
        <v>717</v>
      </c>
      <c r="H66" s="19">
        <v>724</v>
      </c>
      <c r="I66" s="20">
        <f t="shared" si="6"/>
        <v>99.033149171270722</v>
      </c>
      <c r="J66" s="20">
        <f t="shared" si="4"/>
        <v>49.516574585635361</v>
      </c>
      <c r="K66" s="20">
        <f t="shared" si="5"/>
        <v>99.516574585635368</v>
      </c>
    </row>
    <row r="67" spans="1:11">
      <c r="A67" s="19">
        <v>63</v>
      </c>
      <c r="B67" s="36" t="s">
        <v>228</v>
      </c>
      <c r="C67" s="36" t="s">
        <v>321</v>
      </c>
      <c r="D67" s="19">
        <v>7</v>
      </c>
      <c r="E67" s="19">
        <f t="shared" si="2"/>
        <v>100</v>
      </c>
      <c r="F67" s="19">
        <v>50</v>
      </c>
      <c r="G67" s="19">
        <v>568</v>
      </c>
      <c r="H67" s="19">
        <v>569</v>
      </c>
      <c r="I67" s="26">
        <v>99.9</v>
      </c>
      <c r="J67" s="26">
        <f t="shared" si="4"/>
        <v>49.95</v>
      </c>
      <c r="K67" s="26">
        <f t="shared" si="5"/>
        <v>99.95</v>
      </c>
    </row>
    <row r="68" spans="1:11">
      <c r="A68" s="19">
        <v>64</v>
      </c>
      <c r="B68" s="36" t="s">
        <v>229</v>
      </c>
      <c r="C68" s="36" t="s">
        <v>164</v>
      </c>
      <c r="D68" s="19">
        <v>7</v>
      </c>
      <c r="E68" s="19">
        <f t="shared" si="2"/>
        <v>100</v>
      </c>
      <c r="F68" s="19">
        <v>50</v>
      </c>
      <c r="G68" s="19">
        <v>534</v>
      </c>
      <c r="H68" s="19">
        <v>538</v>
      </c>
      <c r="I68" s="26">
        <v>99</v>
      </c>
      <c r="J68" s="26">
        <f t="shared" si="4"/>
        <v>49.5</v>
      </c>
      <c r="K68" s="26">
        <f t="shared" si="5"/>
        <v>99.5</v>
      </c>
    </row>
    <row r="69" spans="1:11">
      <c r="A69" s="19">
        <v>65</v>
      </c>
      <c r="B69" s="36" t="s">
        <v>230</v>
      </c>
      <c r="C69" s="36" t="s">
        <v>165</v>
      </c>
      <c r="D69" s="19">
        <v>7</v>
      </c>
      <c r="E69" s="19">
        <f t="shared" si="2"/>
        <v>100</v>
      </c>
      <c r="F69" s="19">
        <v>50</v>
      </c>
      <c r="G69" s="19">
        <v>375</v>
      </c>
      <c r="H69" s="19">
        <v>379</v>
      </c>
      <c r="I69" s="20">
        <f t="shared" si="6"/>
        <v>98.944591029023741</v>
      </c>
      <c r="J69" s="20">
        <f t="shared" si="4"/>
        <v>49.47229551451187</v>
      </c>
      <c r="K69" s="20">
        <f t="shared" si="5"/>
        <v>99.47229551451187</v>
      </c>
    </row>
    <row r="70" spans="1:11">
      <c r="A70" s="19">
        <v>66</v>
      </c>
      <c r="B70" s="36" t="s">
        <v>231</v>
      </c>
      <c r="C70" s="36" t="s">
        <v>322</v>
      </c>
      <c r="D70" s="19">
        <v>7</v>
      </c>
      <c r="E70" s="19">
        <f t="shared" ref="E70:E100" si="7">IF(D70&lt;=4,D70*20,100)</f>
        <v>100</v>
      </c>
      <c r="F70" s="19">
        <v>50</v>
      </c>
      <c r="G70" s="19">
        <v>70</v>
      </c>
      <c r="H70" s="19">
        <v>71</v>
      </c>
      <c r="I70" s="26">
        <f t="shared" si="6"/>
        <v>98.591549295774655</v>
      </c>
      <c r="J70" s="26">
        <v>49.5</v>
      </c>
      <c r="K70" s="26">
        <f t="shared" si="5"/>
        <v>99.5</v>
      </c>
    </row>
    <row r="71" spans="1:11">
      <c r="A71" s="19">
        <v>67</v>
      </c>
      <c r="B71" s="36" t="s">
        <v>232</v>
      </c>
      <c r="C71" s="36" t="s">
        <v>284</v>
      </c>
      <c r="D71" s="19">
        <v>7</v>
      </c>
      <c r="E71" s="19">
        <f t="shared" si="7"/>
        <v>100</v>
      </c>
      <c r="F71" s="19">
        <v>50</v>
      </c>
      <c r="G71" s="19">
        <v>161</v>
      </c>
      <c r="H71" s="19">
        <v>164</v>
      </c>
      <c r="I71" s="26">
        <v>98</v>
      </c>
      <c r="J71" s="26">
        <f t="shared" si="4"/>
        <v>49</v>
      </c>
      <c r="K71" s="26">
        <f t="shared" si="5"/>
        <v>99</v>
      </c>
    </row>
    <row r="72" spans="1:11">
      <c r="A72" s="19">
        <v>68</v>
      </c>
      <c r="B72" s="36" t="s">
        <v>233</v>
      </c>
      <c r="C72" s="36" t="s">
        <v>285</v>
      </c>
      <c r="D72" s="19">
        <v>7</v>
      </c>
      <c r="E72" s="19">
        <f t="shared" si="7"/>
        <v>100</v>
      </c>
      <c r="F72" s="19">
        <v>50</v>
      </c>
      <c r="G72" s="19">
        <v>679</v>
      </c>
      <c r="H72" s="19">
        <v>681</v>
      </c>
      <c r="I72" s="26">
        <v>99.9</v>
      </c>
      <c r="J72" s="26">
        <f t="shared" si="4"/>
        <v>49.95</v>
      </c>
      <c r="K72" s="26">
        <f t="shared" si="5"/>
        <v>99.95</v>
      </c>
    </row>
    <row r="73" spans="1:11">
      <c r="A73" s="19">
        <v>69</v>
      </c>
      <c r="B73" s="36" t="s">
        <v>233</v>
      </c>
      <c r="C73" s="36" t="s">
        <v>168</v>
      </c>
      <c r="D73" s="19">
        <v>7</v>
      </c>
      <c r="E73" s="19">
        <f t="shared" si="7"/>
        <v>100</v>
      </c>
      <c r="F73" s="19">
        <v>50</v>
      </c>
      <c r="G73" s="19">
        <v>184</v>
      </c>
      <c r="H73" s="19">
        <v>191</v>
      </c>
      <c r="I73" s="26">
        <v>96</v>
      </c>
      <c r="J73" s="26">
        <f t="shared" si="4"/>
        <v>48</v>
      </c>
      <c r="K73" s="26">
        <f t="shared" si="5"/>
        <v>98</v>
      </c>
    </row>
    <row r="74" spans="1:11">
      <c r="A74" s="19">
        <v>70</v>
      </c>
      <c r="B74" s="36" t="s">
        <v>233</v>
      </c>
      <c r="C74" s="36" t="s">
        <v>286</v>
      </c>
      <c r="D74" s="19">
        <v>7</v>
      </c>
      <c r="E74" s="19">
        <f t="shared" si="7"/>
        <v>100</v>
      </c>
      <c r="F74" s="19">
        <v>50</v>
      </c>
      <c r="G74" s="19">
        <v>650</v>
      </c>
      <c r="H74" s="19">
        <v>666</v>
      </c>
      <c r="I74" s="26">
        <v>98</v>
      </c>
      <c r="J74" s="26">
        <f t="shared" si="4"/>
        <v>49</v>
      </c>
      <c r="K74" s="26">
        <f t="shared" si="5"/>
        <v>99</v>
      </c>
    </row>
    <row r="75" spans="1:11">
      <c r="A75" s="19">
        <v>71</v>
      </c>
      <c r="B75" s="36" t="s">
        <v>233</v>
      </c>
      <c r="C75" s="36" t="s">
        <v>287</v>
      </c>
      <c r="D75" s="19">
        <v>7</v>
      </c>
      <c r="E75" s="19">
        <f t="shared" si="7"/>
        <v>100</v>
      </c>
      <c r="F75" s="19">
        <v>50</v>
      </c>
      <c r="G75" s="19">
        <v>522</v>
      </c>
      <c r="H75" s="19">
        <v>523</v>
      </c>
      <c r="I75" s="26">
        <v>99.9</v>
      </c>
      <c r="J75" s="26">
        <f t="shared" ref="J75:J100" si="8">I75*0.5</f>
        <v>49.95</v>
      </c>
      <c r="K75" s="26">
        <f t="shared" ref="K75:K100" si="9">F75+J75</f>
        <v>99.95</v>
      </c>
    </row>
    <row r="76" spans="1:11">
      <c r="A76" s="19">
        <v>72</v>
      </c>
      <c r="B76" s="36" t="s">
        <v>234</v>
      </c>
      <c r="C76" s="36" t="s">
        <v>288</v>
      </c>
      <c r="D76" s="19">
        <v>7</v>
      </c>
      <c r="E76" s="19">
        <f t="shared" si="7"/>
        <v>100</v>
      </c>
      <c r="F76" s="19">
        <v>50</v>
      </c>
      <c r="G76" s="19">
        <v>56</v>
      </c>
      <c r="H76" s="19">
        <v>56</v>
      </c>
      <c r="I76" s="20">
        <f t="shared" ref="I76:I97" si="10">G76/H76*100</f>
        <v>100</v>
      </c>
      <c r="J76" s="20">
        <f t="shared" si="8"/>
        <v>50</v>
      </c>
      <c r="K76" s="20">
        <f t="shared" si="9"/>
        <v>100</v>
      </c>
    </row>
    <row r="77" spans="1:11">
      <c r="A77" s="19">
        <v>73</v>
      </c>
      <c r="B77" s="36" t="s">
        <v>234</v>
      </c>
      <c r="C77" s="36" t="s">
        <v>289</v>
      </c>
      <c r="D77" s="19">
        <v>7</v>
      </c>
      <c r="E77" s="19">
        <f t="shared" si="7"/>
        <v>100</v>
      </c>
      <c r="F77" s="19">
        <v>50</v>
      </c>
      <c r="G77" s="19">
        <v>189</v>
      </c>
      <c r="H77" s="19">
        <v>190</v>
      </c>
      <c r="I77" s="26">
        <v>99</v>
      </c>
      <c r="J77" s="26">
        <f t="shared" si="8"/>
        <v>49.5</v>
      </c>
      <c r="K77" s="26">
        <f t="shared" si="9"/>
        <v>99.5</v>
      </c>
    </row>
    <row r="78" spans="1:11">
      <c r="A78" s="19">
        <v>74</v>
      </c>
      <c r="B78" s="36" t="s">
        <v>235</v>
      </c>
      <c r="C78" s="36" t="s">
        <v>290</v>
      </c>
      <c r="D78" s="19">
        <v>7</v>
      </c>
      <c r="E78" s="19">
        <f t="shared" si="7"/>
        <v>100</v>
      </c>
      <c r="F78" s="19">
        <v>50</v>
      </c>
      <c r="G78" s="19">
        <v>625</v>
      </c>
      <c r="H78" s="19">
        <v>644</v>
      </c>
      <c r="I78" s="20">
        <f t="shared" si="10"/>
        <v>97.049689440993788</v>
      </c>
      <c r="J78" s="20">
        <f t="shared" si="8"/>
        <v>48.524844720496894</v>
      </c>
      <c r="K78" s="20">
        <f t="shared" si="9"/>
        <v>98.524844720496901</v>
      </c>
    </row>
    <row r="79" spans="1:11">
      <c r="A79" s="19">
        <v>75</v>
      </c>
      <c r="B79" s="36" t="s">
        <v>236</v>
      </c>
      <c r="C79" s="36" t="s">
        <v>291</v>
      </c>
      <c r="D79" s="19">
        <v>7</v>
      </c>
      <c r="E79" s="19">
        <f t="shared" si="7"/>
        <v>100</v>
      </c>
      <c r="F79" s="19">
        <v>50</v>
      </c>
      <c r="G79" s="19">
        <v>149</v>
      </c>
      <c r="H79" s="19">
        <v>149</v>
      </c>
      <c r="I79" s="20">
        <f t="shared" si="10"/>
        <v>100</v>
      </c>
      <c r="J79" s="20">
        <f t="shared" si="8"/>
        <v>50</v>
      </c>
      <c r="K79" s="20">
        <f t="shared" si="9"/>
        <v>100</v>
      </c>
    </row>
    <row r="80" spans="1:11">
      <c r="A80" s="19">
        <v>76</v>
      </c>
      <c r="B80" s="36" t="s">
        <v>237</v>
      </c>
      <c r="C80" s="36" t="s">
        <v>292</v>
      </c>
      <c r="D80" s="19">
        <v>7</v>
      </c>
      <c r="E80" s="19">
        <f t="shared" si="7"/>
        <v>100</v>
      </c>
      <c r="F80" s="19">
        <v>50</v>
      </c>
      <c r="G80" s="19">
        <v>626</v>
      </c>
      <c r="H80" s="19">
        <v>634</v>
      </c>
      <c r="I80" s="26">
        <v>99</v>
      </c>
      <c r="J80" s="26">
        <f t="shared" si="8"/>
        <v>49.5</v>
      </c>
      <c r="K80" s="26">
        <f t="shared" si="9"/>
        <v>99.5</v>
      </c>
    </row>
    <row r="81" spans="1:11">
      <c r="A81" s="19">
        <v>77</v>
      </c>
      <c r="B81" s="36" t="s">
        <v>238</v>
      </c>
      <c r="C81" s="36" t="s">
        <v>293</v>
      </c>
      <c r="D81" s="19">
        <v>7</v>
      </c>
      <c r="E81" s="19">
        <f t="shared" si="7"/>
        <v>100</v>
      </c>
      <c r="F81" s="19">
        <v>50</v>
      </c>
      <c r="G81" s="19">
        <v>84</v>
      </c>
      <c r="H81" s="19">
        <v>88</v>
      </c>
      <c r="I81" s="26">
        <v>95</v>
      </c>
      <c r="J81" s="26">
        <f t="shared" si="8"/>
        <v>47.5</v>
      </c>
      <c r="K81" s="26">
        <f t="shared" si="9"/>
        <v>97.5</v>
      </c>
    </row>
    <row r="82" spans="1:11">
      <c r="A82" s="19">
        <v>78</v>
      </c>
      <c r="B82" s="36" t="s">
        <v>239</v>
      </c>
      <c r="C82" s="36" t="s">
        <v>177</v>
      </c>
      <c r="D82" s="19">
        <v>6</v>
      </c>
      <c r="E82" s="19">
        <f t="shared" si="7"/>
        <v>100</v>
      </c>
      <c r="F82" s="19">
        <v>50</v>
      </c>
      <c r="G82" s="19">
        <v>211</v>
      </c>
      <c r="H82" s="19">
        <v>222</v>
      </c>
      <c r="I82" s="20">
        <f t="shared" si="10"/>
        <v>95.045045045045043</v>
      </c>
      <c r="J82" s="20">
        <f t="shared" si="8"/>
        <v>47.522522522522522</v>
      </c>
      <c r="K82" s="20">
        <f t="shared" si="9"/>
        <v>97.522522522522522</v>
      </c>
    </row>
    <row r="83" spans="1:11">
      <c r="A83" s="19">
        <v>79</v>
      </c>
      <c r="B83" s="36" t="s">
        <v>240</v>
      </c>
      <c r="C83" s="36" t="s">
        <v>323</v>
      </c>
      <c r="D83" s="19">
        <v>7</v>
      </c>
      <c r="E83" s="19">
        <f t="shared" si="7"/>
        <v>100</v>
      </c>
      <c r="F83" s="19">
        <v>50</v>
      </c>
      <c r="G83" s="19">
        <v>123</v>
      </c>
      <c r="H83" s="19">
        <v>137</v>
      </c>
      <c r="I83" s="26">
        <v>90</v>
      </c>
      <c r="J83" s="26">
        <f t="shared" si="8"/>
        <v>45</v>
      </c>
      <c r="K83" s="26">
        <f t="shared" si="9"/>
        <v>95</v>
      </c>
    </row>
    <row r="84" spans="1:11">
      <c r="A84" s="19">
        <v>80</v>
      </c>
      <c r="B84" s="36" t="s">
        <v>241</v>
      </c>
      <c r="C84" s="36" t="s">
        <v>294</v>
      </c>
      <c r="D84" s="19">
        <v>7</v>
      </c>
      <c r="E84" s="19">
        <f t="shared" si="7"/>
        <v>100</v>
      </c>
      <c r="F84" s="19">
        <v>50</v>
      </c>
      <c r="G84" s="19">
        <v>247</v>
      </c>
      <c r="H84" s="19">
        <v>247</v>
      </c>
      <c r="I84" s="20">
        <f t="shared" si="10"/>
        <v>100</v>
      </c>
      <c r="J84" s="20">
        <f t="shared" si="8"/>
        <v>50</v>
      </c>
      <c r="K84" s="20">
        <f t="shared" si="9"/>
        <v>100</v>
      </c>
    </row>
    <row r="85" spans="1:11">
      <c r="A85" s="19">
        <v>81</v>
      </c>
      <c r="B85" s="36" t="s">
        <v>241</v>
      </c>
      <c r="C85" s="36" t="s">
        <v>179</v>
      </c>
      <c r="D85" s="19">
        <v>7</v>
      </c>
      <c r="E85" s="19">
        <f t="shared" si="7"/>
        <v>100</v>
      </c>
      <c r="F85" s="19">
        <v>50</v>
      </c>
      <c r="G85" s="19">
        <v>350</v>
      </c>
      <c r="H85" s="19">
        <v>352</v>
      </c>
      <c r="I85" s="26">
        <v>99</v>
      </c>
      <c r="J85" s="26">
        <f t="shared" si="8"/>
        <v>49.5</v>
      </c>
      <c r="K85" s="26">
        <f t="shared" si="9"/>
        <v>99.5</v>
      </c>
    </row>
    <row r="86" spans="1:11">
      <c r="A86" s="19">
        <v>82</v>
      </c>
      <c r="B86" s="36" t="s">
        <v>242</v>
      </c>
      <c r="C86" s="36" t="s">
        <v>180</v>
      </c>
      <c r="D86" s="19">
        <v>7</v>
      </c>
      <c r="E86" s="19">
        <f t="shared" si="7"/>
        <v>100</v>
      </c>
      <c r="F86" s="19">
        <v>50</v>
      </c>
      <c r="G86" s="19">
        <v>167</v>
      </c>
      <c r="H86" s="19">
        <v>169</v>
      </c>
      <c r="I86" s="26">
        <v>99</v>
      </c>
      <c r="J86" s="26">
        <f t="shared" si="8"/>
        <v>49.5</v>
      </c>
      <c r="K86" s="26">
        <f t="shared" si="9"/>
        <v>99.5</v>
      </c>
    </row>
    <row r="87" spans="1:11">
      <c r="A87" s="19">
        <v>83</v>
      </c>
      <c r="B87" s="36" t="s">
        <v>243</v>
      </c>
      <c r="C87" s="36" t="s">
        <v>181</v>
      </c>
      <c r="D87" s="19">
        <v>7</v>
      </c>
      <c r="E87" s="19">
        <f t="shared" si="7"/>
        <v>100</v>
      </c>
      <c r="F87" s="19">
        <v>50</v>
      </c>
      <c r="G87" s="19">
        <v>162</v>
      </c>
      <c r="H87" s="19">
        <v>168</v>
      </c>
      <c r="I87" s="26">
        <v>96</v>
      </c>
      <c r="J87" s="26">
        <f t="shared" si="8"/>
        <v>48</v>
      </c>
      <c r="K87" s="26">
        <f t="shared" si="9"/>
        <v>98</v>
      </c>
    </row>
    <row r="88" spans="1:11">
      <c r="A88" s="19">
        <v>84</v>
      </c>
      <c r="B88" s="36" t="s">
        <v>243</v>
      </c>
      <c r="C88" s="36" t="s">
        <v>182</v>
      </c>
      <c r="D88" s="19">
        <v>7</v>
      </c>
      <c r="E88" s="19">
        <f t="shared" si="7"/>
        <v>100</v>
      </c>
      <c r="F88" s="19">
        <v>50</v>
      </c>
      <c r="G88" s="19">
        <v>250</v>
      </c>
      <c r="H88" s="19">
        <v>250</v>
      </c>
      <c r="I88" s="20">
        <f t="shared" si="10"/>
        <v>100</v>
      </c>
      <c r="J88" s="20">
        <f t="shared" si="8"/>
        <v>50</v>
      </c>
      <c r="K88" s="20">
        <f t="shared" si="9"/>
        <v>100</v>
      </c>
    </row>
    <row r="89" spans="1:11">
      <c r="A89" s="19">
        <v>85</v>
      </c>
      <c r="B89" s="36" t="s">
        <v>244</v>
      </c>
      <c r="C89" s="36" t="s">
        <v>183</v>
      </c>
      <c r="D89" s="19">
        <v>7</v>
      </c>
      <c r="E89" s="19">
        <f t="shared" si="7"/>
        <v>100</v>
      </c>
      <c r="F89" s="19">
        <v>50</v>
      </c>
      <c r="G89" s="19">
        <v>116</v>
      </c>
      <c r="H89" s="19">
        <v>117</v>
      </c>
      <c r="I89" s="26">
        <v>99</v>
      </c>
      <c r="J89" s="26">
        <f t="shared" si="8"/>
        <v>49.5</v>
      </c>
      <c r="K89" s="26">
        <f t="shared" si="9"/>
        <v>99.5</v>
      </c>
    </row>
    <row r="90" spans="1:11">
      <c r="A90" s="19">
        <v>86</v>
      </c>
      <c r="B90" s="36" t="s">
        <v>245</v>
      </c>
      <c r="C90" s="36" t="s">
        <v>295</v>
      </c>
      <c r="D90" s="19">
        <v>7</v>
      </c>
      <c r="E90" s="19">
        <f t="shared" si="7"/>
        <v>100</v>
      </c>
      <c r="F90" s="19">
        <v>50</v>
      </c>
      <c r="G90" s="19">
        <v>60</v>
      </c>
      <c r="H90" s="19">
        <v>60</v>
      </c>
      <c r="I90" s="20">
        <f t="shared" si="10"/>
        <v>100</v>
      </c>
      <c r="J90" s="20">
        <f t="shared" si="8"/>
        <v>50</v>
      </c>
      <c r="K90" s="20">
        <f t="shared" si="9"/>
        <v>100</v>
      </c>
    </row>
    <row r="91" spans="1:11">
      <c r="A91" s="19">
        <v>87</v>
      </c>
      <c r="B91" s="36" t="s">
        <v>246</v>
      </c>
      <c r="C91" s="36" t="s">
        <v>296</v>
      </c>
      <c r="D91" s="19">
        <v>7</v>
      </c>
      <c r="E91" s="19">
        <f t="shared" si="7"/>
        <v>100</v>
      </c>
      <c r="F91" s="19">
        <v>50</v>
      </c>
      <c r="G91" s="19">
        <v>88</v>
      </c>
      <c r="H91" s="19">
        <v>89</v>
      </c>
      <c r="I91" s="26">
        <v>99</v>
      </c>
      <c r="J91" s="26">
        <f t="shared" si="8"/>
        <v>49.5</v>
      </c>
      <c r="K91" s="26">
        <f t="shared" si="9"/>
        <v>99.5</v>
      </c>
    </row>
    <row r="92" spans="1:11">
      <c r="A92" s="19">
        <v>88</v>
      </c>
      <c r="B92" s="36" t="s">
        <v>247</v>
      </c>
      <c r="C92" s="36" t="s">
        <v>297</v>
      </c>
      <c r="D92" s="19">
        <v>7</v>
      </c>
      <c r="E92" s="19">
        <f t="shared" si="7"/>
        <v>100</v>
      </c>
      <c r="F92" s="19">
        <v>50</v>
      </c>
      <c r="G92" s="19">
        <v>248</v>
      </c>
      <c r="H92" s="19">
        <v>248</v>
      </c>
      <c r="I92" s="20">
        <f t="shared" si="10"/>
        <v>100</v>
      </c>
      <c r="J92" s="20">
        <f t="shared" si="8"/>
        <v>50</v>
      </c>
      <c r="K92" s="20">
        <f t="shared" si="9"/>
        <v>100</v>
      </c>
    </row>
    <row r="93" spans="1:11">
      <c r="A93" s="19">
        <v>89</v>
      </c>
      <c r="B93" s="36" t="s">
        <v>248</v>
      </c>
      <c r="C93" s="36" t="s">
        <v>187</v>
      </c>
      <c r="D93" s="19">
        <v>7</v>
      </c>
      <c r="E93" s="19">
        <f t="shared" si="7"/>
        <v>100</v>
      </c>
      <c r="F93" s="19">
        <v>50</v>
      </c>
      <c r="G93" s="19">
        <v>109</v>
      </c>
      <c r="H93" s="19">
        <v>111</v>
      </c>
      <c r="I93" s="26">
        <v>98</v>
      </c>
      <c r="J93" s="26">
        <f t="shared" si="8"/>
        <v>49</v>
      </c>
      <c r="K93" s="26">
        <f t="shared" si="9"/>
        <v>99</v>
      </c>
    </row>
    <row r="94" spans="1:11">
      <c r="A94" s="19">
        <v>90</v>
      </c>
      <c r="B94" s="36" t="s">
        <v>249</v>
      </c>
      <c r="C94" s="36" t="s">
        <v>298</v>
      </c>
      <c r="D94" s="19">
        <v>6</v>
      </c>
      <c r="E94" s="19">
        <f t="shared" si="7"/>
        <v>100</v>
      </c>
      <c r="F94" s="19">
        <v>50</v>
      </c>
      <c r="G94" s="19">
        <v>29</v>
      </c>
      <c r="H94" s="19">
        <v>29</v>
      </c>
      <c r="I94" s="20">
        <f t="shared" si="10"/>
        <v>100</v>
      </c>
      <c r="J94" s="20">
        <f t="shared" si="8"/>
        <v>50</v>
      </c>
      <c r="K94" s="20">
        <f t="shared" si="9"/>
        <v>100</v>
      </c>
    </row>
    <row r="95" spans="1:11">
      <c r="A95" s="19">
        <v>91</v>
      </c>
      <c r="B95" s="36" t="s">
        <v>250</v>
      </c>
      <c r="C95" s="36" t="s">
        <v>189</v>
      </c>
      <c r="D95" s="19">
        <v>7</v>
      </c>
      <c r="E95" s="19">
        <f t="shared" si="7"/>
        <v>100</v>
      </c>
      <c r="F95" s="19">
        <v>50</v>
      </c>
      <c r="G95" s="19">
        <v>151</v>
      </c>
      <c r="H95" s="19">
        <v>160</v>
      </c>
      <c r="I95" s="26">
        <v>94</v>
      </c>
      <c r="J95" s="26">
        <f t="shared" si="8"/>
        <v>47</v>
      </c>
      <c r="K95" s="26">
        <f t="shared" si="9"/>
        <v>97</v>
      </c>
    </row>
    <row r="96" spans="1:11">
      <c r="A96" s="19">
        <v>92</v>
      </c>
      <c r="B96" s="36" t="s">
        <v>251</v>
      </c>
      <c r="C96" s="36" t="s">
        <v>299</v>
      </c>
      <c r="D96" s="19">
        <v>7</v>
      </c>
      <c r="E96" s="19">
        <f t="shared" si="7"/>
        <v>100</v>
      </c>
      <c r="F96" s="19">
        <v>50</v>
      </c>
      <c r="G96" s="19">
        <v>214</v>
      </c>
      <c r="H96" s="19">
        <v>214</v>
      </c>
      <c r="I96" s="20">
        <f t="shared" si="10"/>
        <v>100</v>
      </c>
      <c r="J96" s="20">
        <f t="shared" si="8"/>
        <v>50</v>
      </c>
      <c r="K96" s="20">
        <f t="shared" si="9"/>
        <v>100</v>
      </c>
    </row>
    <row r="97" spans="1:11">
      <c r="A97" s="19">
        <v>93</v>
      </c>
      <c r="B97" s="36" t="s">
        <v>251</v>
      </c>
      <c r="C97" s="36" t="s">
        <v>300</v>
      </c>
      <c r="D97" s="19">
        <v>7</v>
      </c>
      <c r="E97" s="19">
        <f t="shared" si="7"/>
        <v>100</v>
      </c>
      <c r="F97" s="19">
        <v>50</v>
      </c>
      <c r="G97" s="19">
        <v>223</v>
      </c>
      <c r="H97" s="19">
        <v>223</v>
      </c>
      <c r="I97" s="20">
        <f t="shared" si="10"/>
        <v>100</v>
      </c>
      <c r="J97" s="20">
        <f t="shared" si="8"/>
        <v>50</v>
      </c>
      <c r="K97" s="20">
        <f t="shared" si="9"/>
        <v>100</v>
      </c>
    </row>
    <row r="98" spans="1:11">
      <c r="A98" s="19">
        <v>94</v>
      </c>
      <c r="B98" s="36" t="s">
        <v>252</v>
      </c>
      <c r="C98" s="36" t="s">
        <v>301</v>
      </c>
      <c r="D98" s="19">
        <v>7</v>
      </c>
      <c r="E98" s="19">
        <f t="shared" si="7"/>
        <v>100</v>
      </c>
      <c r="F98" s="19">
        <v>50</v>
      </c>
      <c r="G98" s="19">
        <v>128</v>
      </c>
      <c r="H98" s="19">
        <v>129</v>
      </c>
      <c r="I98" s="26">
        <v>99</v>
      </c>
      <c r="J98" s="26">
        <f t="shared" si="8"/>
        <v>49.5</v>
      </c>
      <c r="K98" s="26">
        <f t="shared" si="9"/>
        <v>99.5</v>
      </c>
    </row>
    <row r="99" spans="1:11">
      <c r="A99" s="19">
        <v>95</v>
      </c>
      <c r="B99" s="36" t="s">
        <v>252</v>
      </c>
      <c r="C99" s="36" t="s">
        <v>193</v>
      </c>
      <c r="D99" s="19">
        <v>7</v>
      </c>
      <c r="E99" s="19">
        <f t="shared" si="7"/>
        <v>100</v>
      </c>
      <c r="F99" s="19">
        <v>50</v>
      </c>
      <c r="G99" s="19">
        <v>197</v>
      </c>
      <c r="H99" s="19">
        <v>198</v>
      </c>
      <c r="I99" s="26">
        <v>99</v>
      </c>
      <c r="J99" s="26">
        <f t="shared" si="8"/>
        <v>49.5</v>
      </c>
      <c r="K99" s="26">
        <f t="shared" si="9"/>
        <v>99.5</v>
      </c>
    </row>
    <row r="100" spans="1:11">
      <c r="A100" s="19">
        <v>96</v>
      </c>
      <c r="B100" s="36" t="s">
        <v>253</v>
      </c>
      <c r="C100" s="36" t="s">
        <v>302</v>
      </c>
      <c r="D100" s="19">
        <v>7</v>
      </c>
      <c r="E100" s="19">
        <f t="shared" si="7"/>
        <v>100</v>
      </c>
      <c r="F100" s="19">
        <v>50</v>
      </c>
      <c r="G100" s="19">
        <v>223</v>
      </c>
      <c r="H100" s="19">
        <v>229</v>
      </c>
      <c r="I100" s="26">
        <v>97</v>
      </c>
      <c r="J100" s="26">
        <f t="shared" si="8"/>
        <v>48.5</v>
      </c>
      <c r="K100" s="26">
        <f t="shared" si="9"/>
        <v>98.5</v>
      </c>
    </row>
  </sheetData>
  <mergeCells count="7">
    <mergeCell ref="A1:A3"/>
    <mergeCell ref="B1:B3"/>
    <mergeCell ref="C1:C3"/>
    <mergeCell ref="D2:F2"/>
    <mergeCell ref="G2:J2"/>
    <mergeCell ref="D1:K1"/>
    <mergeCell ref="K2:K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codeName="Лист4"/>
  <dimension ref="B1:T98"/>
  <sheetViews>
    <sheetView workbookViewId="0">
      <pane xSplit="4" ySplit="2" topLeftCell="E39" activePane="bottomRight" state="frozen"/>
      <selection pane="topRight" activeCell="E1" sqref="E1"/>
      <selection pane="bottomLeft" activeCell="A3" sqref="A3"/>
      <selection pane="bottomRight" activeCell="D45" sqref="D45"/>
    </sheetView>
  </sheetViews>
  <sheetFormatPr defaultRowHeight="16.5" customHeight="1"/>
  <cols>
    <col min="1" max="1" width="0" style="4" hidden="1" customWidth="1"/>
    <col min="2" max="2" width="10.85546875" style="4" customWidth="1"/>
    <col min="3" max="3" width="13.7109375" style="4" customWidth="1"/>
    <col min="4" max="4" width="83" style="4" customWidth="1"/>
    <col min="5" max="16384" width="9.140625" style="4"/>
  </cols>
  <sheetData>
    <row r="1" spans="2:20" ht="42" customHeight="1">
      <c r="B1" s="58" t="s">
        <v>316</v>
      </c>
      <c r="C1" s="58" t="s">
        <v>80</v>
      </c>
      <c r="D1" s="58" t="s">
        <v>71</v>
      </c>
      <c r="E1" s="73" t="s">
        <v>33</v>
      </c>
      <c r="F1" s="73"/>
      <c r="G1" s="73"/>
      <c r="H1" s="73"/>
      <c r="I1" s="73"/>
      <c r="J1" s="73"/>
      <c r="K1" s="73" t="s">
        <v>34</v>
      </c>
      <c r="L1" s="73"/>
      <c r="M1" s="73"/>
      <c r="N1" s="73"/>
      <c r="O1" s="73"/>
      <c r="P1" s="73"/>
      <c r="Q1" s="73"/>
      <c r="R1" s="71" t="s">
        <v>315</v>
      </c>
      <c r="S1" s="71"/>
      <c r="T1" s="72" t="s">
        <v>312</v>
      </c>
    </row>
    <row r="2" spans="2:20" ht="144" customHeight="1">
      <c r="B2" s="58"/>
      <c r="C2" s="58"/>
      <c r="D2" s="58"/>
      <c r="E2" s="41" t="s">
        <v>39</v>
      </c>
      <c r="F2" s="41" t="s">
        <v>38</v>
      </c>
      <c r="G2" s="41" t="s">
        <v>37</v>
      </c>
      <c r="H2" s="41" t="s">
        <v>36</v>
      </c>
      <c r="I2" s="41" t="s">
        <v>35</v>
      </c>
      <c r="J2" s="42" t="s">
        <v>314</v>
      </c>
      <c r="K2" s="41" t="s">
        <v>40</v>
      </c>
      <c r="L2" s="41" t="s">
        <v>41</v>
      </c>
      <c r="M2" s="41" t="s">
        <v>42</v>
      </c>
      <c r="N2" s="41" t="s">
        <v>43</v>
      </c>
      <c r="O2" s="41" t="s">
        <v>44</v>
      </c>
      <c r="P2" s="41" t="s">
        <v>45</v>
      </c>
      <c r="Q2" s="42" t="s">
        <v>314</v>
      </c>
      <c r="R2" s="71"/>
      <c r="S2" s="71"/>
      <c r="T2" s="72"/>
    </row>
    <row r="3" spans="2:20" ht="16.5" customHeight="1">
      <c r="B3" s="12">
        <v>1</v>
      </c>
      <c r="C3" s="12" t="s">
        <v>196</v>
      </c>
      <c r="D3" s="12" t="s">
        <v>106</v>
      </c>
      <c r="E3" s="12">
        <v>0</v>
      </c>
      <c r="F3" s="12">
        <v>1</v>
      </c>
      <c r="G3" s="12">
        <v>0</v>
      </c>
      <c r="H3" s="12">
        <v>0</v>
      </c>
      <c r="I3" s="12">
        <v>0</v>
      </c>
      <c r="J3" s="12">
        <f>SUM(E3:I3)</f>
        <v>1</v>
      </c>
      <c r="K3" s="12">
        <v>0</v>
      </c>
      <c r="L3" s="12">
        <v>0</v>
      </c>
      <c r="M3" s="12">
        <v>0</v>
      </c>
      <c r="N3" s="12">
        <v>1</v>
      </c>
      <c r="O3" s="12">
        <v>1</v>
      </c>
      <c r="P3" s="12">
        <v>1</v>
      </c>
      <c r="Q3" s="12">
        <f>SUM(N3:P3)</f>
        <v>3</v>
      </c>
      <c r="R3" s="12">
        <f>SUM(K3:P3)</f>
        <v>3</v>
      </c>
      <c r="S3" s="12">
        <v>2</v>
      </c>
      <c r="T3" s="12">
        <f>IF(AND(Q3=3,S3=2),100,IF(AND(Q3=2,S3=2),60,IF(AND(Q3=1,S3=2),30,R3*20)))</f>
        <v>100</v>
      </c>
    </row>
    <row r="4" spans="2:20" ht="16.5" customHeight="1">
      <c r="B4" s="12">
        <v>2</v>
      </c>
      <c r="C4" s="12" t="s">
        <v>197</v>
      </c>
      <c r="D4" s="12" t="s">
        <v>107</v>
      </c>
      <c r="E4" s="12">
        <v>1</v>
      </c>
      <c r="F4" s="12">
        <v>1</v>
      </c>
      <c r="G4" s="12">
        <v>1</v>
      </c>
      <c r="H4" s="12">
        <v>0</v>
      </c>
      <c r="I4" s="12">
        <v>1</v>
      </c>
      <c r="J4" s="12">
        <f t="shared" ref="J4:J67" si="0">SUM(E4:I4)</f>
        <v>4</v>
      </c>
      <c r="K4" s="12">
        <v>1</v>
      </c>
      <c r="L4" s="12">
        <v>1</v>
      </c>
      <c r="M4" s="12">
        <v>0</v>
      </c>
      <c r="N4" s="12">
        <v>1</v>
      </c>
      <c r="O4" s="12">
        <v>1</v>
      </c>
      <c r="P4" s="12">
        <v>1</v>
      </c>
      <c r="Q4" s="12">
        <f t="shared" ref="Q4:Q67" si="1">SUM(N4:P4)</f>
        <v>3</v>
      </c>
      <c r="R4" s="12">
        <f t="shared" ref="R4:R67" si="2">SUM(K4:P4)</f>
        <v>5</v>
      </c>
      <c r="S4" s="12">
        <v>1</v>
      </c>
      <c r="T4" s="12">
        <f>IF(AND(Q4=3,S4=2),100,IF(AND(Q4=2,S4=2),60,IF(AND(Q4=1,S4=2),30,R4*20)))</f>
        <v>100</v>
      </c>
    </row>
    <row r="5" spans="2:20" ht="16.5" customHeight="1">
      <c r="B5" s="12">
        <v>3</v>
      </c>
      <c r="C5" s="12" t="s">
        <v>198</v>
      </c>
      <c r="D5" s="12" t="s">
        <v>108</v>
      </c>
      <c r="E5" s="12">
        <v>1</v>
      </c>
      <c r="F5" s="12">
        <v>1</v>
      </c>
      <c r="G5" s="12">
        <v>1</v>
      </c>
      <c r="H5" s="12">
        <v>0</v>
      </c>
      <c r="I5" s="12">
        <v>1</v>
      </c>
      <c r="J5" s="12">
        <f t="shared" si="0"/>
        <v>4</v>
      </c>
      <c r="K5" s="12">
        <v>1</v>
      </c>
      <c r="L5" s="12">
        <v>1</v>
      </c>
      <c r="M5" s="12">
        <v>0</v>
      </c>
      <c r="N5" s="12">
        <v>1</v>
      </c>
      <c r="O5" s="12">
        <v>1</v>
      </c>
      <c r="P5" s="12">
        <v>1</v>
      </c>
      <c r="Q5" s="12">
        <f t="shared" si="1"/>
        <v>3</v>
      </c>
      <c r="R5" s="12">
        <f t="shared" si="2"/>
        <v>5</v>
      </c>
      <c r="S5" s="12">
        <v>2</v>
      </c>
      <c r="T5" s="12">
        <f>IF(AND(Q5=3,S5=2),100,IF(AND(Q5=2,S5=2),60,IF(AND(Q5=1,S5=2),30,R5*20)))</f>
        <v>100</v>
      </c>
    </row>
    <row r="6" spans="2:20" ht="16.5" customHeight="1">
      <c r="B6" s="12">
        <v>4</v>
      </c>
      <c r="C6" s="12" t="s">
        <v>199</v>
      </c>
      <c r="D6" s="12" t="s">
        <v>109</v>
      </c>
      <c r="E6" s="12">
        <v>0</v>
      </c>
      <c r="F6" s="12">
        <v>1</v>
      </c>
      <c r="G6" s="12">
        <v>1</v>
      </c>
      <c r="H6" s="12">
        <v>0</v>
      </c>
      <c r="I6" s="12">
        <v>0</v>
      </c>
      <c r="J6" s="12">
        <f t="shared" si="0"/>
        <v>2</v>
      </c>
      <c r="K6" s="12">
        <v>0</v>
      </c>
      <c r="L6" s="12">
        <v>0</v>
      </c>
      <c r="M6" s="12">
        <v>0</v>
      </c>
      <c r="N6" s="12">
        <v>1</v>
      </c>
      <c r="O6" s="12">
        <v>1</v>
      </c>
      <c r="P6" s="12">
        <v>1</v>
      </c>
      <c r="Q6" s="12">
        <f t="shared" si="1"/>
        <v>3</v>
      </c>
      <c r="R6" s="12">
        <f t="shared" si="2"/>
        <v>3</v>
      </c>
      <c r="S6" s="12">
        <v>2</v>
      </c>
      <c r="T6" s="12">
        <f>IF(AND(Q6=3,S6=2),100,IF(AND(Q6=2,S6=2),60,IF(AND(Q6=1,S6=2),30,R6*20)))</f>
        <v>100</v>
      </c>
    </row>
    <row r="7" spans="2:20" ht="16.5" customHeight="1">
      <c r="B7" s="12">
        <v>5</v>
      </c>
      <c r="C7" s="12" t="s">
        <v>199</v>
      </c>
      <c r="D7" s="12" t="s">
        <v>110</v>
      </c>
      <c r="E7" s="12">
        <v>1</v>
      </c>
      <c r="F7" s="12">
        <v>1</v>
      </c>
      <c r="G7" s="12">
        <v>1</v>
      </c>
      <c r="H7" s="12">
        <v>0</v>
      </c>
      <c r="I7" s="12">
        <v>1</v>
      </c>
      <c r="J7" s="12">
        <f t="shared" si="0"/>
        <v>4</v>
      </c>
      <c r="K7" s="12">
        <v>1</v>
      </c>
      <c r="L7" s="12">
        <v>1</v>
      </c>
      <c r="M7" s="12">
        <v>0</v>
      </c>
      <c r="N7" s="12">
        <v>1</v>
      </c>
      <c r="O7" s="12">
        <v>1</v>
      </c>
      <c r="P7" s="12">
        <v>1</v>
      </c>
      <c r="Q7" s="12">
        <f t="shared" si="1"/>
        <v>3</v>
      </c>
      <c r="R7" s="12">
        <f t="shared" si="2"/>
        <v>5</v>
      </c>
      <c r="S7" s="12">
        <v>1</v>
      </c>
      <c r="T7" s="12">
        <v>100</v>
      </c>
    </row>
    <row r="8" spans="2:20" ht="16.5" customHeight="1">
      <c r="B8" s="12">
        <v>6</v>
      </c>
      <c r="C8" s="12" t="s">
        <v>199</v>
      </c>
      <c r="D8" s="12" t="s">
        <v>111</v>
      </c>
      <c r="E8" s="12">
        <v>1</v>
      </c>
      <c r="F8" s="12">
        <v>1</v>
      </c>
      <c r="G8" s="12">
        <v>1</v>
      </c>
      <c r="H8" s="12">
        <v>0</v>
      </c>
      <c r="I8" s="12">
        <v>1</v>
      </c>
      <c r="J8" s="12">
        <f t="shared" si="0"/>
        <v>4</v>
      </c>
      <c r="K8" s="12">
        <v>1</v>
      </c>
      <c r="L8" s="12">
        <v>1</v>
      </c>
      <c r="M8" s="12">
        <v>0</v>
      </c>
      <c r="N8" s="12">
        <v>1</v>
      </c>
      <c r="O8" s="12">
        <v>1</v>
      </c>
      <c r="P8" s="12">
        <v>1</v>
      </c>
      <c r="Q8" s="12">
        <f t="shared" si="1"/>
        <v>3</v>
      </c>
      <c r="R8" s="12">
        <f t="shared" si="2"/>
        <v>5</v>
      </c>
      <c r="S8" s="12">
        <v>1</v>
      </c>
      <c r="T8" s="12">
        <f>IF(AND(Q8=3,S8=2),100,IF(AND(Q8=2,S8=2),60,IF(AND(Q8=1,S8=2),30,R8*20)))</f>
        <v>100</v>
      </c>
    </row>
    <row r="9" spans="2:20" ht="16.5" customHeight="1">
      <c r="B9" s="12">
        <v>7</v>
      </c>
      <c r="C9" s="12" t="s">
        <v>199</v>
      </c>
      <c r="D9" s="12" t="s">
        <v>112</v>
      </c>
      <c r="E9" s="12">
        <v>1</v>
      </c>
      <c r="F9" s="12">
        <v>1</v>
      </c>
      <c r="G9" s="12">
        <v>1</v>
      </c>
      <c r="H9" s="12">
        <v>0</v>
      </c>
      <c r="I9" s="12">
        <v>1</v>
      </c>
      <c r="J9" s="12">
        <f t="shared" si="0"/>
        <v>4</v>
      </c>
      <c r="K9" s="12">
        <v>1</v>
      </c>
      <c r="L9" s="12">
        <v>1</v>
      </c>
      <c r="M9" s="12">
        <v>0</v>
      </c>
      <c r="N9" s="12">
        <v>1</v>
      </c>
      <c r="O9" s="12">
        <v>1</v>
      </c>
      <c r="P9" s="12">
        <v>1</v>
      </c>
      <c r="Q9" s="12">
        <f t="shared" si="1"/>
        <v>3</v>
      </c>
      <c r="R9" s="12">
        <f t="shared" si="2"/>
        <v>5</v>
      </c>
      <c r="S9" s="12">
        <v>0</v>
      </c>
      <c r="T9" s="12">
        <v>100</v>
      </c>
    </row>
    <row r="10" spans="2:20" ht="16.5" customHeight="1">
      <c r="B10" s="12">
        <v>8</v>
      </c>
      <c r="C10" s="12" t="s">
        <v>199</v>
      </c>
      <c r="D10" s="12" t="s">
        <v>113</v>
      </c>
      <c r="E10" s="12">
        <v>1</v>
      </c>
      <c r="F10" s="12">
        <v>0</v>
      </c>
      <c r="G10" s="12">
        <v>0</v>
      </c>
      <c r="H10" s="12">
        <v>0</v>
      </c>
      <c r="I10" s="12">
        <v>0</v>
      </c>
      <c r="J10" s="12">
        <f t="shared" si="0"/>
        <v>1</v>
      </c>
      <c r="K10" s="12">
        <v>0</v>
      </c>
      <c r="L10" s="12">
        <v>0</v>
      </c>
      <c r="M10" s="12">
        <v>0</v>
      </c>
      <c r="N10" s="12">
        <v>1</v>
      </c>
      <c r="O10" s="12">
        <v>0</v>
      </c>
      <c r="P10" s="12">
        <v>1</v>
      </c>
      <c r="Q10" s="12">
        <f t="shared" si="1"/>
        <v>2</v>
      </c>
      <c r="R10" s="12">
        <f t="shared" si="2"/>
        <v>2</v>
      </c>
      <c r="S10" s="12">
        <v>2</v>
      </c>
      <c r="T10" s="12">
        <f t="shared" ref="T10:T42" si="3">IF(AND(Q10=3,S10=2),100,IF(AND(Q10=2,S10=2),60,IF(AND(Q10=1,S10=2),30,R10*20)))</f>
        <v>60</v>
      </c>
    </row>
    <row r="11" spans="2:20" ht="16.5" customHeight="1">
      <c r="B11" s="12">
        <v>9</v>
      </c>
      <c r="C11" s="12" t="s">
        <v>199</v>
      </c>
      <c r="D11" s="12" t="s">
        <v>114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f t="shared" si="0"/>
        <v>0</v>
      </c>
      <c r="K11" s="12">
        <v>0</v>
      </c>
      <c r="L11" s="12">
        <v>0</v>
      </c>
      <c r="M11" s="12">
        <v>0</v>
      </c>
      <c r="N11" s="12">
        <v>1</v>
      </c>
      <c r="O11" s="12">
        <v>1</v>
      </c>
      <c r="P11" s="12">
        <v>1</v>
      </c>
      <c r="Q11" s="12">
        <f t="shared" si="1"/>
        <v>3</v>
      </c>
      <c r="R11" s="12">
        <f t="shared" si="2"/>
        <v>3</v>
      </c>
      <c r="S11" s="12">
        <v>1</v>
      </c>
      <c r="T11" s="12">
        <f t="shared" si="3"/>
        <v>60</v>
      </c>
    </row>
    <row r="12" spans="2:20" ht="16.5" customHeight="1">
      <c r="B12" s="12">
        <v>10</v>
      </c>
      <c r="C12" s="12" t="s">
        <v>199</v>
      </c>
      <c r="D12" s="12" t="s">
        <v>115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f t="shared" si="0"/>
        <v>0</v>
      </c>
      <c r="K12" s="12">
        <v>0</v>
      </c>
      <c r="L12" s="12">
        <v>0</v>
      </c>
      <c r="M12" s="12">
        <v>0</v>
      </c>
      <c r="N12" s="12">
        <v>1</v>
      </c>
      <c r="O12" s="12">
        <v>1</v>
      </c>
      <c r="P12" s="12">
        <v>0</v>
      </c>
      <c r="Q12" s="12">
        <f t="shared" si="1"/>
        <v>2</v>
      </c>
      <c r="R12" s="12">
        <f t="shared" si="2"/>
        <v>2</v>
      </c>
      <c r="S12" s="12">
        <v>1</v>
      </c>
      <c r="T12" s="12">
        <f t="shared" si="3"/>
        <v>40</v>
      </c>
    </row>
    <row r="13" spans="2:20" ht="16.5" customHeight="1">
      <c r="B13" s="12">
        <v>11</v>
      </c>
      <c r="C13" s="12" t="s">
        <v>199</v>
      </c>
      <c r="D13" s="12" t="s">
        <v>116</v>
      </c>
      <c r="E13" s="12">
        <v>1</v>
      </c>
      <c r="F13" s="12">
        <v>1</v>
      </c>
      <c r="G13" s="12">
        <v>0</v>
      </c>
      <c r="H13" s="12">
        <v>0</v>
      </c>
      <c r="I13" s="12">
        <v>0</v>
      </c>
      <c r="J13" s="12">
        <f t="shared" si="0"/>
        <v>2</v>
      </c>
      <c r="K13" s="12">
        <v>0</v>
      </c>
      <c r="L13" s="12">
        <v>0</v>
      </c>
      <c r="M13" s="12">
        <v>0</v>
      </c>
      <c r="N13" s="12">
        <v>1</v>
      </c>
      <c r="O13" s="12">
        <v>0</v>
      </c>
      <c r="P13" s="12">
        <v>0</v>
      </c>
      <c r="Q13" s="12">
        <f t="shared" si="1"/>
        <v>1</v>
      </c>
      <c r="R13" s="12">
        <f t="shared" si="2"/>
        <v>1</v>
      </c>
      <c r="S13" s="12">
        <v>1</v>
      </c>
      <c r="T13" s="12">
        <f t="shared" si="3"/>
        <v>20</v>
      </c>
    </row>
    <row r="14" spans="2:20" ht="16.5" customHeight="1">
      <c r="B14" s="12">
        <v>12</v>
      </c>
      <c r="C14" s="12" t="s">
        <v>199</v>
      </c>
      <c r="D14" s="12" t="s">
        <v>117</v>
      </c>
      <c r="E14" s="12">
        <v>0</v>
      </c>
      <c r="F14" s="12">
        <v>0</v>
      </c>
      <c r="G14" s="12">
        <v>0</v>
      </c>
      <c r="H14" s="12">
        <v>0</v>
      </c>
      <c r="I14" s="12">
        <v>1</v>
      </c>
      <c r="J14" s="12">
        <f t="shared" si="0"/>
        <v>1</v>
      </c>
      <c r="K14" s="12">
        <v>0</v>
      </c>
      <c r="L14" s="12">
        <v>0</v>
      </c>
      <c r="M14" s="12">
        <v>0</v>
      </c>
      <c r="N14" s="12">
        <v>1</v>
      </c>
      <c r="O14" s="12">
        <v>0</v>
      </c>
      <c r="P14" s="12">
        <v>1</v>
      </c>
      <c r="Q14" s="12">
        <f t="shared" si="1"/>
        <v>2</v>
      </c>
      <c r="R14" s="12">
        <f t="shared" si="2"/>
        <v>2</v>
      </c>
      <c r="S14" s="12">
        <v>2</v>
      </c>
      <c r="T14" s="12">
        <f t="shared" si="3"/>
        <v>60</v>
      </c>
    </row>
    <row r="15" spans="2:20" ht="16.5" customHeight="1">
      <c r="B15" s="12">
        <v>13</v>
      </c>
      <c r="C15" s="12" t="s">
        <v>199</v>
      </c>
      <c r="D15" s="36" t="s">
        <v>308</v>
      </c>
      <c r="E15" s="12">
        <v>1</v>
      </c>
      <c r="F15" s="12">
        <v>0</v>
      </c>
      <c r="G15" s="12">
        <v>0</v>
      </c>
      <c r="H15" s="12">
        <v>0</v>
      </c>
      <c r="I15" s="12">
        <v>0</v>
      </c>
      <c r="J15" s="12">
        <f t="shared" si="0"/>
        <v>1</v>
      </c>
      <c r="K15" s="12">
        <v>0</v>
      </c>
      <c r="L15" s="12">
        <v>0</v>
      </c>
      <c r="M15" s="12">
        <v>0</v>
      </c>
      <c r="N15" s="12">
        <v>1</v>
      </c>
      <c r="O15" s="12">
        <v>0</v>
      </c>
      <c r="P15" s="12">
        <v>0</v>
      </c>
      <c r="Q15" s="12">
        <f t="shared" si="1"/>
        <v>1</v>
      </c>
      <c r="R15" s="12">
        <f t="shared" si="2"/>
        <v>1</v>
      </c>
      <c r="S15" s="12">
        <v>1</v>
      </c>
      <c r="T15" s="12">
        <f t="shared" si="3"/>
        <v>20</v>
      </c>
    </row>
    <row r="16" spans="2:20" ht="16.5" customHeight="1">
      <c r="B16" s="12">
        <v>14</v>
      </c>
      <c r="C16" s="12" t="s">
        <v>199</v>
      </c>
      <c r="D16" s="36" t="s">
        <v>317</v>
      </c>
      <c r="E16" s="12">
        <v>0</v>
      </c>
      <c r="F16" s="12">
        <v>0</v>
      </c>
      <c r="G16" s="12">
        <v>0</v>
      </c>
      <c r="H16" s="12">
        <v>0</v>
      </c>
      <c r="I16" s="12">
        <v>1</v>
      </c>
      <c r="J16" s="12">
        <f t="shared" si="0"/>
        <v>1</v>
      </c>
      <c r="K16" s="12">
        <v>0</v>
      </c>
      <c r="L16" s="12">
        <v>0</v>
      </c>
      <c r="M16" s="12">
        <v>0</v>
      </c>
      <c r="N16" s="12">
        <v>1</v>
      </c>
      <c r="O16" s="12">
        <v>0</v>
      </c>
      <c r="P16" s="12">
        <v>1</v>
      </c>
      <c r="Q16" s="12">
        <f t="shared" si="1"/>
        <v>2</v>
      </c>
      <c r="R16" s="12">
        <f t="shared" si="2"/>
        <v>2</v>
      </c>
      <c r="S16" s="12">
        <v>1</v>
      </c>
      <c r="T16" s="12">
        <f t="shared" si="3"/>
        <v>40</v>
      </c>
    </row>
    <row r="17" spans="2:20" ht="16.5" customHeight="1">
      <c r="B17" s="12">
        <v>15</v>
      </c>
      <c r="C17" s="12" t="s">
        <v>199</v>
      </c>
      <c r="D17" s="12" t="s">
        <v>118</v>
      </c>
      <c r="E17" s="12">
        <v>1</v>
      </c>
      <c r="F17" s="12">
        <v>1</v>
      </c>
      <c r="G17" s="12">
        <v>1</v>
      </c>
      <c r="H17" s="12">
        <v>0</v>
      </c>
      <c r="I17" s="12">
        <v>0</v>
      </c>
      <c r="J17" s="12">
        <f t="shared" si="0"/>
        <v>3</v>
      </c>
      <c r="K17" s="12">
        <v>1</v>
      </c>
      <c r="L17" s="12">
        <v>0</v>
      </c>
      <c r="M17" s="12">
        <v>0</v>
      </c>
      <c r="N17" s="12">
        <v>1</v>
      </c>
      <c r="O17" s="12">
        <v>0</v>
      </c>
      <c r="P17" s="12">
        <v>1</v>
      </c>
      <c r="Q17" s="12">
        <f t="shared" si="1"/>
        <v>2</v>
      </c>
      <c r="R17" s="12">
        <f t="shared" si="2"/>
        <v>3</v>
      </c>
      <c r="S17" s="12">
        <v>1</v>
      </c>
      <c r="T17" s="12">
        <f t="shared" si="3"/>
        <v>60</v>
      </c>
    </row>
    <row r="18" spans="2:20" ht="16.5" customHeight="1">
      <c r="B18" s="12">
        <v>16</v>
      </c>
      <c r="C18" s="12" t="s">
        <v>199</v>
      </c>
      <c r="D18" s="12" t="s">
        <v>119</v>
      </c>
      <c r="E18" s="12">
        <v>0</v>
      </c>
      <c r="F18" s="12">
        <v>0</v>
      </c>
      <c r="G18" s="12">
        <v>1</v>
      </c>
      <c r="H18" s="12">
        <v>0</v>
      </c>
      <c r="I18" s="12">
        <v>1</v>
      </c>
      <c r="J18" s="12">
        <f t="shared" si="0"/>
        <v>2</v>
      </c>
      <c r="K18" s="12">
        <v>0</v>
      </c>
      <c r="L18" s="12">
        <v>0</v>
      </c>
      <c r="M18" s="12">
        <v>0</v>
      </c>
      <c r="N18" s="12">
        <v>1</v>
      </c>
      <c r="O18" s="12">
        <v>1</v>
      </c>
      <c r="P18" s="12">
        <v>1</v>
      </c>
      <c r="Q18" s="12">
        <f t="shared" si="1"/>
        <v>3</v>
      </c>
      <c r="R18" s="12">
        <f t="shared" si="2"/>
        <v>3</v>
      </c>
      <c r="S18" s="12">
        <v>1</v>
      </c>
      <c r="T18" s="12">
        <f t="shared" si="3"/>
        <v>60</v>
      </c>
    </row>
    <row r="19" spans="2:20" ht="16.5" customHeight="1">
      <c r="B19" s="12">
        <v>17</v>
      </c>
      <c r="C19" s="12" t="s">
        <v>199</v>
      </c>
      <c r="D19" s="36" t="s">
        <v>318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f t="shared" si="0"/>
        <v>0</v>
      </c>
      <c r="K19" s="12">
        <v>0</v>
      </c>
      <c r="L19" s="12">
        <v>0</v>
      </c>
      <c r="M19" s="12">
        <v>0</v>
      </c>
      <c r="N19" s="12">
        <v>1</v>
      </c>
      <c r="O19" s="12">
        <v>1</v>
      </c>
      <c r="P19" s="12">
        <v>1</v>
      </c>
      <c r="Q19" s="12">
        <f t="shared" si="1"/>
        <v>3</v>
      </c>
      <c r="R19" s="12">
        <f t="shared" si="2"/>
        <v>3</v>
      </c>
      <c r="S19" s="12">
        <v>1</v>
      </c>
      <c r="T19" s="12">
        <f t="shared" si="3"/>
        <v>60</v>
      </c>
    </row>
    <row r="20" spans="2:20" ht="16.5" customHeight="1">
      <c r="B20" s="12">
        <v>18</v>
      </c>
      <c r="C20" s="12" t="s">
        <v>199</v>
      </c>
      <c r="D20" s="36" t="s">
        <v>319</v>
      </c>
      <c r="E20" s="12">
        <v>1</v>
      </c>
      <c r="F20" s="12">
        <v>0</v>
      </c>
      <c r="G20" s="12">
        <v>0</v>
      </c>
      <c r="H20" s="12">
        <v>0</v>
      </c>
      <c r="I20" s="12">
        <v>0</v>
      </c>
      <c r="J20" s="12">
        <f t="shared" si="0"/>
        <v>1</v>
      </c>
      <c r="K20" s="12">
        <v>0</v>
      </c>
      <c r="L20" s="12">
        <v>0</v>
      </c>
      <c r="M20" s="12">
        <v>0</v>
      </c>
      <c r="N20" s="12">
        <v>1</v>
      </c>
      <c r="O20" s="12">
        <v>0</v>
      </c>
      <c r="P20" s="12">
        <v>1</v>
      </c>
      <c r="Q20" s="12">
        <f t="shared" si="1"/>
        <v>2</v>
      </c>
      <c r="R20" s="12">
        <f t="shared" si="2"/>
        <v>2</v>
      </c>
      <c r="S20" s="12">
        <v>2</v>
      </c>
      <c r="T20" s="12">
        <f t="shared" si="3"/>
        <v>60</v>
      </c>
    </row>
    <row r="21" spans="2:20" ht="16.5" customHeight="1">
      <c r="B21" s="12">
        <v>19</v>
      </c>
      <c r="C21" s="12" t="s">
        <v>199</v>
      </c>
      <c r="D21" s="12" t="s">
        <v>120</v>
      </c>
      <c r="E21" s="12">
        <v>0</v>
      </c>
      <c r="F21" s="12">
        <v>1</v>
      </c>
      <c r="G21" s="12">
        <v>0</v>
      </c>
      <c r="H21" s="12">
        <v>0</v>
      </c>
      <c r="I21" s="12">
        <v>0</v>
      </c>
      <c r="J21" s="12">
        <f t="shared" si="0"/>
        <v>1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2">
        <v>0</v>
      </c>
      <c r="Q21" s="12">
        <f t="shared" si="1"/>
        <v>0</v>
      </c>
      <c r="R21" s="12">
        <f t="shared" si="2"/>
        <v>0</v>
      </c>
      <c r="S21" s="12">
        <v>2</v>
      </c>
      <c r="T21" s="12">
        <f t="shared" si="3"/>
        <v>0</v>
      </c>
    </row>
    <row r="22" spans="2:20" ht="16.5" customHeight="1">
      <c r="B22" s="12">
        <v>20</v>
      </c>
      <c r="C22" s="12" t="s">
        <v>199</v>
      </c>
      <c r="D22" s="12" t="s">
        <v>121</v>
      </c>
      <c r="E22" s="12">
        <v>1</v>
      </c>
      <c r="F22" s="12">
        <v>0</v>
      </c>
      <c r="G22" s="12">
        <v>1</v>
      </c>
      <c r="H22" s="12">
        <v>1</v>
      </c>
      <c r="I22" s="12">
        <v>1</v>
      </c>
      <c r="J22" s="12">
        <f t="shared" si="0"/>
        <v>4</v>
      </c>
      <c r="K22" s="12">
        <v>0</v>
      </c>
      <c r="L22" s="12">
        <v>0</v>
      </c>
      <c r="M22" s="12">
        <v>0</v>
      </c>
      <c r="N22" s="12">
        <v>1</v>
      </c>
      <c r="O22" s="12">
        <v>1</v>
      </c>
      <c r="P22" s="12">
        <v>1</v>
      </c>
      <c r="Q22" s="12">
        <f t="shared" si="1"/>
        <v>3</v>
      </c>
      <c r="R22" s="12">
        <f t="shared" si="2"/>
        <v>3</v>
      </c>
      <c r="S22" s="12">
        <v>1</v>
      </c>
      <c r="T22" s="12">
        <f t="shared" si="3"/>
        <v>60</v>
      </c>
    </row>
    <row r="23" spans="2:20" ht="16.5" customHeight="1">
      <c r="B23" s="12">
        <v>21</v>
      </c>
      <c r="C23" s="12" t="s">
        <v>199</v>
      </c>
      <c r="D23" s="12" t="s">
        <v>122</v>
      </c>
      <c r="E23" s="12">
        <v>1</v>
      </c>
      <c r="F23" s="12">
        <v>1</v>
      </c>
      <c r="G23" s="12">
        <v>1</v>
      </c>
      <c r="H23" s="12">
        <v>0</v>
      </c>
      <c r="I23" s="12">
        <v>1</v>
      </c>
      <c r="J23" s="12">
        <f t="shared" si="0"/>
        <v>4</v>
      </c>
      <c r="K23" s="12">
        <v>1</v>
      </c>
      <c r="L23" s="12">
        <v>1</v>
      </c>
      <c r="M23" s="12">
        <v>1</v>
      </c>
      <c r="N23" s="12">
        <v>1</v>
      </c>
      <c r="O23" s="12">
        <v>1</v>
      </c>
      <c r="P23" s="12">
        <v>1</v>
      </c>
      <c r="Q23" s="12">
        <f t="shared" si="1"/>
        <v>3</v>
      </c>
      <c r="R23" s="12">
        <f t="shared" si="2"/>
        <v>6</v>
      </c>
      <c r="S23" s="12">
        <v>2</v>
      </c>
      <c r="T23" s="12">
        <f t="shared" si="3"/>
        <v>100</v>
      </c>
    </row>
    <row r="24" spans="2:20" ht="16.5" customHeight="1">
      <c r="B24" s="12">
        <v>22</v>
      </c>
      <c r="C24" s="12" t="s">
        <v>199</v>
      </c>
      <c r="D24" s="12" t="s">
        <v>123</v>
      </c>
      <c r="E24" s="12">
        <v>1</v>
      </c>
      <c r="F24" s="12">
        <v>1</v>
      </c>
      <c r="G24" s="12">
        <v>1</v>
      </c>
      <c r="H24" s="12">
        <v>0</v>
      </c>
      <c r="I24" s="12">
        <v>1</v>
      </c>
      <c r="J24" s="12">
        <f t="shared" si="0"/>
        <v>4</v>
      </c>
      <c r="K24" s="12">
        <v>0</v>
      </c>
      <c r="L24" s="12">
        <v>0</v>
      </c>
      <c r="M24" s="12">
        <v>0</v>
      </c>
      <c r="N24" s="12">
        <v>1</v>
      </c>
      <c r="O24" s="12">
        <v>1</v>
      </c>
      <c r="P24" s="12">
        <v>1</v>
      </c>
      <c r="Q24" s="12">
        <f t="shared" si="1"/>
        <v>3</v>
      </c>
      <c r="R24" s="12">
        <f t="shared" si="2"/>
        <v>3</v>
      </c>
      <c r="S24" s="12">
        <v>1</v>
      </c>
      <c r="T24" s="12">
        <f t="shared" si="3"/>
        <v>60</v>
      </c>
    </row>
    <row r="25" spans="2:20" ht="16.5" customHeight="1">
      <c r="B25" s="12">
        <v>23</v>
      </c>
      <c r="C25" s="12" t="s">
        <v>199</v>
      </c>
      <c r="D25" s="12" t="s">
        <v>124</v>
      </c>
      <c r="E25" s="12">
        <v>0</v>
      </c>
      <c r="F25" s="12">
        <v>0</v>
      </c>
      <c r="G25" s="12">
        <v>0</v>
      </c>
      <c r="H25" s="12">
        <v>0</v>
      </c>
      <c r="I25" s="12">
        <v>0</v>
      </c>
      <c r="J25" s="12">
        <f t="shared" si="0"/>
        <v>0</v>
      </c>
      <c r="K25" s="12">
        <v>0</v>
      </c>
      <c r="L25" s="12">
        <v>0</v>
      </c>
      <c r="M25" s="12">
        <v>0</v>
      </c>
      <c r="N25" s="12">
        <v>1</v>
      </c>
      <c r="O25" s="12">
        <v>1</v>
      </c>
      <c r="P25" s="12">
        <v>0</v>
      </c>
      <c r="Q25" s="12">
        <f t="shared" si="1"/>
        <v>2</v>
      </c>
      <c r="R25" s="12">
        <f t="shared" si="2"/>
        <v>2</v>
      </c>
      <c r="S25" s="12">
        <v>2</v>
      </c>
      <c r="T25" s="12">
        <f t="shared" si="3"/>
        <v>60</v>
      </c>
    </row>
    <row r="26" spans="2:20" ht="16.5" customHeight="1">
      <c r="B26" s="12">
        <v>24</v>
      </c>
      <c r="C26" s="12" t="s">
        <v>199</v>
      </c>
      <c r="D26" s="12" t="s">
        <v>125</v>
      </c>
      <c r="E26" s="12">
        <v>1</v>
      </c>
      <c r="F26" s="12">
        <v>0</v>
      </c>
      <c r="G26" s="12">
        <v>0</v>
      </c>
      <c r="H26" s="12">
        <v>0</v>
      </c>
      <c r="I26" s="12">
        <v>0</v>
      </c>
      <c r="J26" s="12">
        <f t="shared" si="0"/>
        <v>1</v>
      </c>
      <c r="K26" s="12">
        <v>0</v>
      </c>
      <c r="L26" s="12">
        <v>0</v>
      </c>
      <c r="M26" s="12">
        <v>0</v>
      </c>
      <c r="N26" s="12">
        <v>1</v>
      </c>
      <c r="O26" s="12">
        <v>1</v>
      </c>
      <c r="P26" s="12">
        <v>1</v>
      </c>
      <c r="Q26" s="12">
        <f t="shared" si="1"/>
        <v>3</v>
      </c>
      <c r="R26" s="12">
        <f t="shared" si="2"/>
        <v>3</v>
      </c>
      <c r="S26" s="12">
        <v>1</v>
      </c>
      <c r="T26" s="12">
        <f t="shared" si="3"/>
        <v>60</v>
      </c>
    </row>
    <row r="27" spans="2:20" ht="16.5" customHeight="1">
      <c r="B27" s="12">
        <v>25</v>
      </c>
      <c r="C27" s="12" t="s">
        <v>199</v>
      </c>
      <c r="D27" s="12" t="s">
        <v>126</v>
      </c>
      <c r="E27" s="12">
        <v>0</v>
      </c>
      <c r="F27" s="12">
        <v>0</v>
      </c>
      <c r="G27" s="12">
        <v>0</v>
      </c>
      <c r="H27" s="12">
        <v>0</v>
      </c>
      <c r="I27" s="12">
        <v>0</v>
      </c>
      <c r="J27" s="12">
        <f t="shared" si="0"/>
        <v>0</v>
      </c>
      <c r="K27" s="12">
        <v>0</v>
      </c>
      <c r="L27" s="12">
        <v>0</v>
      </c>
      <c r="M27" s="12">
        <v>0</v>
      </c>
      <c r="N27" s="12">
        <v>1</v>
      </c>
      <c r="O27" s="12">
        <v>0</v>
      </c>
      <c r="P27" s="12">
        <v>0</v>
      </c>
      <c r="Q27" s="12">
        <f t="shared" si="1"/>
        <v>1</v>
      </c>
      <c r="R27" s="12">
        <f t="shared" si="2"/>
        <v>1</v>
      </c>
      <c r="S27" s="12">
        <v>1</v>
      </c>
      <c r="T27" s="12">
        <f t="shared" si="3"/>
        <v>20</v>
      </c>
    </row>
    <row r="28" spans="2:20" ht="16.5" customHeight="1">
      <c r="B28" s="12">
        <v>26</v>
      </c>
      <c r="C28" s="12" t="s">
        <v>199</v>
      </c>
      <c r="D28" s="12" t="s">
        <v>127</v>
      </c>
      <c r="E28" s="12">
        <v>0</v>
      </c>
      <c r="F28" s="12">
        <v>0</v>
      </c>
      <c r="G28" s="12">
        <v>0</v>
      </c>
      <c r="H28" s="12">
        <v>0</v>
      </c>
      <c r="I28" s="12">
        <v>0</v>
      </c>
      <c r="J28" s="12">
        <f t="shared" si="0"/>
        <v>0</v>
      </c>
      <c r="K28" s="12">
        <v>0</v>
      </c>
      <c r="L28" s="12">
        <v>0</v>
      </c>
      <c r="M28" s="12">
        <v>0</v>
      </c>
      <c r="N28" s="12">
        <v>1</v>
      </c>
      <c r="O28" s="12">
        <v>0</v>
      </c>
      <c r="P28" s="12">
        <v>1</v>
      </c>
      <c r="Q28" s="12">
        <f t="shared" si="1"/>
        <v>2</v>
      </c>
      <c r="R28" s="12">
        <f t="shared" si="2"/>
        <v>2</v>
      </c>
      <c r="S28" s="12">
        <v>1</v>
      </c>
      <c r="T28" s="12">
        <f t="shared" si="3"/>
        <v>40</v>
      </c>
    </row>
    <row r="29" spans="2:20" ht="16.5" customHeight="1">
      <c r="B29" s="12">
        <v>27</v>
      </c>
      <c r="C29" s="12" t="s">
        <v>199</v>
      </c>
      <c r="D29" s="12" t="s">
        <v>128</v>
      </c>
      <c r="E29" s="12">
        <v>0</v>
      </c>
      <c r="F29" s="12">
        <v>1</v>
      </c>
      <c r="G29" s="12">
        <v>0</v>
      </c>
      <c r="H29" s="12">
        <v>0</v>
      </c>
      <c r="I29" s="12">
        <v>0</v>
      </c>
      <c r="J29" s="12">
        <f t="shared" si="0"/>
        <v>1</v>
      </c>
      <c r="K29" s="12">
        <v>0</v>
      </c>
      <c r="L29" s="12">
        <v>0</v>
      </c>
      <c r="M29" s="12">
        <v>0</v>
      </c>
      <c r="N29" s="12">
        <v>1</v>
      </c>
      <c r="O29" s="12">
        <v>1</v>
      </c>
      <c r="P29" s="12">
        <v>1</v>
      </c>
      <c r="Q29" s="12">
        <f t="shared" si="1"/>
        <v>3</v>
      </c>
      <c r="R29" s="12">
        <f t="shared" si="2"/>
        <v>3</v>
      </c>
      <c r="S29" s="12">
        <v>1</v>
      </c>
      <c r="T29" s="12">
        <f t="shared" si="3"/>
        <v>60</v>
      </c>
    </row>
    <row r="30" spans="2:20" ht="16.5" customHeight="1">
      <c r="B30" s="12">
        <v>28</v>
      </c>
      <c r="C30" s="12" t="s">
        <v>200</v>
      </c>
      <c r="D30" s="12" t="s">
        <v>129</v>
      </c>
      <c r="E30" s="12">
        <v>0</v>
      </c>
      <c r="F30" s="12">
        <v>0</v>
      </c>
      <c r="G30" s="12">
        <v>0</v>
      </c>
      <c r="H30" s="12">
        <v>0</v>
      </c>
      <c r="I30" s="12">
        <v>0</v>
      </c>
      <c r="J30" s="12">
        <f t="shared" si="0"/>
        <v>0</v>
      </c>
      <c r="K30" s="12">
        <v>0</v>
      </c>
      <c r="L30" s="12">
        <v>0</v>
      </c>
      <c r="M30" s="12">
        <v>0</v>
      </c>
      <c r="N30" s="12">
        <v>0</v>
      </c>
      <c r="O30" s="12">
        <v>0</v>
      </c>
      <c r="P30" s="12">
        <v>0</v>
      </c>
      <c r="Q30" s="12">
        <f t="shared" si="1"/>
        <v>0</v>
      </c>
      <c r="R30" s="12">
        <f t="shared" si="2"/>
        <v>0</v>
      </c>
      <c r="S30" s="12">
        <v>2</v>
      </c>
      <c r="T30" s="12">
        <f t="shared" si="3"/>
        <v>0</v>
      </c>
    </row>
    <row r="31" spans="2:20" ht="16.5" customHeight="1">
      <c r="B31" s="12">
        <v>29</v>
      </c>
      <c r="C31" s="12" t="s">
        <v>200</v>
      </c>
      <c r="D31" s="12" t="s">
        <v>130</v>
      </c>
      <c r="E31" s="12">
        <v>1</v>
      </c>
      <c r="F31" s="12">
        <v>1</v>
      </c>
      <c r="G31" s="12">
        <v>1</v>
      </c>
      <c r="H31" s="12">
        <v>0</v>
      </c>
      <c r="I31" s="12">
        <v>0</v>
      </c>
      <c r="J31" s="12">
        <f t="shared" si="0"/>
        <v>3</v>
      </c>
      <c r="K31" s="12">
        <v>0</v>
      </c>
      <c r="L31" s="12">
        <v>1</v>
      </c>
      <c r="M31" s="12">
        <v>0</v>
      </c>
      <c r="N31" s="12">
        <v>1</v>
      </c>
      <c r="O31" s="12">
        <v>1</v>
      </c>
      <c r="P31" s="12">
        <v>1</v>
      </c>
      <c r="Q31" s="12">
        <f t="shared" si="1"/>
        <v>3</v>
      </c>
      <c r="R31" s="12">
        <f t="shared" si="2"/>
        <v>4</v>
      </c>
      <c r="S31" s="12">
        <v>1</v>
      </c>
      <c r="T31" s="12">
        <f t="shared" si="3"/>
        <v>80</v>
      </c>
    </row>
    <row r="32" spans="2:20" ht="16.5" customHeight="1">
      <c r="B32" s="12">
        <v>30</v>
      </c>
      <c r="C32" s="12" t="s">
        <v>201</v>
      </c>
      <c r="D32" s="12" t="s">
        <v>131</v>
      </c>
      <c r="E32" s="12">
        <v>1</v>
      </c>
      <c r="F32" s="12">
        <v>1</v>
      </c>
      <c r="G32" s="12">
        <v>1</v>
      </c>
      <c r="H32" s="12">
        <v>0</v>
      </c>
      <c r="I32" s="12">
        <v>0</v>
      </c>
      <c r="J32" s="12">
        <f t="shared" si="0"/>
        <v>3</v>
      </c>
      <c r="K32" s="12">
        <v>0</v>
      </c>
      <c r="L32" s="12">
        <v>0</v>
      </c>
      <c r="M32" s="12">
        <v>0</v>
      </c>
      <c r="N32" s="12">
        <v>1</v>
      </c>
      <c r="O32" s="12">
        <v>1</v>
      </c>
      <c r="P32" s="12">
        <v>1</v>
      </c>
      <c r="Q32" s="12">
        <f t="shared" si="1"/>
        <v>3</v>
      </c>
      <c r="R32" s="12">
        <f t="shared" si="2"/>
        <v>3</v>
      </c>
      <c r="S32" s="12">
        <v>1</v>
      </c>
      <c r="T32" s="12">
        <f t="shared" si="3"/>
        <v>60</v>
      </c>
    </row>
    <row r="33" spans="2:20" ht="16.5" customHeight="1">
      <c r="B33" s="12">
        <v>31</v>
      </c>
      <c r="C33" s="12" t="s">
        <v>201</v>
      </c>
      <c r="D33" s="12" t="s">
        <v>132</v>
      </c>
      <c r="E33" s="12">
        <v>0</v>
      </c>
      <c r="F33" s="12">
        <v>0</v>
      </c>
      <c r="G33" s="12">
        <v>0</v>
      </c>
      <c r="H33" s="12">
        <v>0</v>
      </c>
      <c r="I33" s="12">
        <v>0</v>
      </c>
      <c r="J33" s="12">
        <f t="shared" si="0"/>
        <v>0</v>
      </c>
      <c r="K33" s="12">
        <v>0</v>
      </c>
      <c r="L33" s="12">
        <v>0</v>
      </c>
      <c r="M33" s="12">
        <v>0</v>
      </c>
      <c r="N33" s="12">
        <v>1</v>
      </c>
      <c r="O33" s="12">
        <v>1</v>
      </c>
      <c r="P33" s="12">
        <v>1</v>
      </c>
      <c r="Q33" s="12">
        <f t="shared" si="1"/>
        <v>3</v>
      </c>
      <c r="R33" s="12">
        <f t="shared" si="2"/>
        <v>3</v>
      </c>
      <c r="S33" s="12">
        <v>1</v>
      </c>
      <c r="T33" s="12">
        <f t="shared" si="3"/>
        <v>60</v>
      </c>
    </row>
    <row r="34" spans="2:20" ht="16.5" customHeight="1">
      <c r="B34" s="12">
        <v>32</v>
      </c>
      <c r="C34" s="12" t="s">
        <v>202</v>
      </c>
      <c r="D34" s="12" t="s">
        <v>133</v>
      </c>
      <c r="E34" s="12">
        <v>1</v>
      </c>
      <c r="F34" s="12">
        <v>0</v>
      </c>
      <c r="G34" s="12">
        <v>1</v>
      </c>
      <c r="H34" s="12">
        <v>0</v>
      </c>
      <c r="I34" s="12">
        <v>0</v>
      </c>
      <c r="J34" s="12">
        <f t="shared" si="0"/>
        <v>2</v>
      </c>
      <c r="K34" s="12">
        <v>0</v>
      </c>
      <c r="L34" s="12">
        <v>0</v>
      </c>
      <c r="M34" s="12">
        <v>0</v>
      </c>
      <c r="N34" s="12">
        <v>1</v>
      </c>
      <c r="O34" s="12">
        <v>0</v>
      </c>
      <c r="P34" s="12">
        <v>1</v>
      </c>
      <c r="Q34" s="12">
        <f t="shared" si="1"/>
        <v>2</v>
      </c>
      <c r="R34" s="12">
        <f t="shared" si="2"/>
        <v>2</v>
      </c>
      <c r="S34" s="12">
        <v>2</v>
      </c>
      <c r="T34" s="12">
        <f t="shared" si="3"/>
        <v>60</v>
      </c>
    </row>
    <row r="35" spans="2:20" ht="16.5" customHeight="1">
      <c r="B35" s="12">
        <v>33</v>
      </c>
      <c r="C35" s="12" t="s">
        <v>203</v>
      </c>
      <c r="D35" s="12" t="s">
        <v>134</v>
      </c>
      <c r="E35" s="12">
        <v>1</v>
      </c>
      <c r="F35" s="12">
        <v>1</v>
      </c>
      <c r="G35" s="12">
        <v>1</v>
      </c>
      <c r="H35" s="12">
        <v>0</v>
      </c>
      <c r="I35" s="12">
        <v>0</v>
      </c>
      <c r="J35" s="12">
        <f t="shared" si="0"/>
        <v>3</v>
      </c>
      <c r="K35" s="12">
        <v>0</v>
      </c>
      <c r="L35" s="12">
        <v>0</v>
      </c>
      <c r="M35" s="12">
        <v>0</v>
      </c>
      <c r="N35" s="12">
        <v>1</v>
      </c>
      <c r="O35" s="12">
        <v>1</v>
      </c>
      <c r="P35" s="12">
        <v>1</v>
      </c>
      <c r="Q35" s="12">
        <f t="shared" si="1"/>
        <v>3</v>
      </c>
      <c r="R35" s="12">
        <f t="shared" si="2"/>
        <v>3</v>
      </c>
      <c r="S35" s="12">
        <v>1</v>
      </c>
      <c r="T35" s="12">
        <f t="shared" si="3"/>
        <v>60</v>
      </c>
    </row>
    <row r="36" spans="2:20" ht="16.5" customHeight="1">
      <c r="B36" s="12">
        <v>34</v>
      </c>
      <c r="C36" s="12" t="s">
        <v>204</v>
      </c>
      <c r="D36" s="12" t="s">
        <v>135</v>
      </c>
      <c r="E36" s="12">
        <v>1</v>
      </c>
      <c r="F36" s="12">
        <v>0</v>
      </c>
      <c r="G36" s="12">
        <v>0</v>
      </c>
      <c r="H36" s="12">
        <v>0</v>
      </c>
      <c r="I36" s="12">
        <v>0</v>
      </c>
      <c r="J36" s="12">
        <f t="shared" si="0"/>
        <v>1</v>
      </c>
      <c r="K36" s="12">
        <v>0</v>
      </c>
      <c r="L36" s="12">
        <v>0</v>
      </c>
      <c r="M36" s="12">
        <v>0</v>
      </c>
      <c r="N36" s="12">
        <v>1</v>
      </c>
      <c r="O36" s="12">
        <v>1</v>
      </c>
      <c r="P36" s="12">
        <v>1</v>
      </c>
      <c r="Q36" s="12">
        <f t="shared" si="1"/>
        <v>3</v>
      </c>
      <c r="R36" s="12">
        <f t="shared" si="2"/>
        <v>3</v>
      </c>
      <c r="S36" s="12">
        <v>2</v>
      </c>
      <c r="T36" s="12">
        <f t="shared" si="3"/>
        <v>100</v>
      </c>
    </row>
    <row r="37" spans="2:20" ht="16.5" customHeight="1">
      <c r="B37" s="12">
        <v>35</v>
      </c>
      <c r="C37" s="12" t="s">
        <v>205</v>
      </c>
      <c r="D37" s="12" t="s">
        <v>136</v>
      </c>
      <c r="E37" s="12">
        <v>0</v>
      </c>
      <c r="F37" s="12">
        <v>0</v>
      </c>
      <c r="G37" s="12">
        <v>0</v>
      </c>
      <c r="H37" s="12">
        <v>0</v>
      </c>
      <c r="I37" s="12">
        <v>0</v>
      </c>
      <c r="J37" s="12">
        <f t="shared" si="0"/>
        <v>0</v>
      </c>
      <c r="K37" s="12">
        <v>0</v>
      </c>
      <c r="L37" s="12">
        <v>0</v>
      </c>
      <c r="M37" s="12">
        <v>0</v>
      </c>
      <c r="N37" s="12">
        <v>1</v>
      </c>
      <c r="O37" s="12">
        <v>1</v>
      </c>
      <c r="P37" s="12">
        <v>0</v>
      </c>
      <c r="Q37" s="12">
        <f t="shared" si="1"/>
        <v>2</v>
      </c>
      <c r="R37" s="12">
        <f t="shared" si="2"/>
        <v>2</v>
      </c>
      <c r="S37" s="12">
        <v>1</v>
      </c>
      <c r="T37" s="12">
        <f t="shared" si="3"/>
        <v>40</v>
      </c>
    </row>
    <row r="38" spans="2:20" ht="16.5" customHeight="1">
      <c r="B38" s="12">
        <v>36</v>
      </c>
      <c r="C38" s="12" t="s">
        <v>206</v>
      </c>
      <c r="D38" s="12" t="s">
        <v>137</v>
      </c>
      <c r="E38" s="12">
        <v>0</v>
      </c>
      <c r="F38" s="12">
        <v>0</v>
      </c>
      <c r="G38" s="12">
        <v>0</v>
      </c>
      <c r="H38" s="12">
        <v>0</v>
      </c>
      <c r="I38" s="12">
        <v>0</v>
      </c>
      <c r="J38" s="12">
        <f t="shared" si="0"/>
        <v>0</v>
      </c>
      <c r="K38" s="12">
        <v>0</v>
      </c>
      <c r="L38" s="12">
        <v>0</v>
      </c>
      <c r="M38" s="12">
        <v>0</v>
      </c>
      <c r="N38" s="12">
        <v>1</v>
      </c>
      <c r="O38" s="12">
        <v>0</v>
      </c>
      <c r="P38" s="12">
        <v>0</v>
      </c>
      <c r="Q38" s="12">
        <f t="shared" si="1"/>
        <v>1</v>
      </c>
      <c r="R38" s="12">
        <f t="shared" si="2"/>
        <v>1</v>
      </c>
      <c r="S38" s="12">
        <v>1</v>
      </c>
      <c r="T38" s="12">
        <f t="shared" si="3"/>
        <v>20</v>
      </c>
    </row>
    <row r="39" spans="2:20" ht="16.5" customHeight="1">
      <c r="B39" s="12">
        <v>37</v>
      </c>
      <c r="C39" s="12" t="s">
        <v>207</v>
      </c>
      <c r="D39" s="12" t="s">
        <v>138</v>
      </c>
      <c r="E39" s="12">
        <v>1</v>
      </c>
      <c r="F39" s="12">
        <v>0</v>
      </c>
      <c r="G39" s="12">
        <v>1</v>
      </c>
      <c r="H39" s="12">
        <v>0</v>
      </c>
      <c r="I39" s="12">
        <v>1</v>
      </c>
      <c r="J39" s="12">
        <f t="shared" si="0"/>
        <v>3</v>
      </c>
      <c r="K39" s="12">
        <v>0</v>
      </c>
      <c r="L39" s="12">
        <v>0</v>
      </c>
      <c r="M39" s="12">
        <v>0</v>
      </c>
      <c r="N39" s="12">
        <v>1</v>
      </c>
      <c r="O39" s="12">
        <v>1</v>
      </c>
      <c r="P39" s="12">
        <v>1</v>
      </c>
      <c r="Q39" s="12">
        <f t="shared" si="1"/>
        <v>3</v>
      </c>
      <c r="R39" s="12">
        <f t="shared" si="2"/>
        <v>3</v>
      </c>
      <c r="S39" s="12">
        <v>1</v>
      </c>
      <c r="T39" s="12">
        <f t="shared" si="3"/>
        <v>60</v>
      </c>
    </row>
    <row r="40" spans="2:20" ht="16.5" customHeight="1">
      <c r="B40" s="12">
        <v>38</v>
      </c>
      <c r="C40" s="12" t="s">
        <v>208</v>
      </c>
      <c r="D40" s="12" t="s">
        <v>139</v>
      </c>
      <c r="E40" s="12">
        <v>1</v>
      </c>
      <c r="F40" s="12">
        <v>1</v>
      </c>
      <c r="G40" s="12">
        <v>1</v>
      </c>
      <c r="H40" s="12">
        <v>0</v>
      </c>
      <c r="I40" s="12">
        <v>1</v>
      </c>
      <c r="J40" s="12">
        <f t="shared" si="0"/>
        <v>4</v>
      </c>
      <c r="K40" s="12">
        <v>1</v>
      </c>
      <c r="L40" s="12">
        <v>1</v>
      </c>
      <c r="M40" s="12">
        <v>0</v>
      </c>
      <c r="N40" s="12">
        <v>1</v>
      </c>
      <c r="O40" s="12">
        <v>1</v>
      </c>
      <c r="P40" s="12">
        <v>1</v>
      </c>
      <c r="Q40" s="12">
        <f t="shared" si="1"/>
        <v>3</v>
      </c>
      <c r="R40" s="12">
        <f t="shared" si="2"/>
        <v>5</v>
      </c>
      <c r="S40" s="12">
        <v>2</v>
      </c>
      <c r="T40" s="12">
        <f t="shared" si="3"/>
        <v>100</v>
      </c>
    </row>
    <row r="41" spans="2:20" ht="16.5" customHeight="1">
      <c r="B41" s="12">
        <v>39</v>
      </c>
      <c r="C41" s="12" t="s">
        <v>209</v>
      </c>
      <c r="D41" s="12" t="s">
        <v>311</v>
      </c>
      <c r="E41" s="12">
        <v>0</v>
      </c>
      <c r="F41" s="12">
        <v>0</v>
      </c>
      <c r="G41" s="12">
        <v>0</v>
      </c>
      <c r="H41" s="12">
        <v>0</v>
      </c>
      <c r="I41" s="12">
        <v>0</v>
      </c>
      <c r="J41" s="12">
        <f t="shared" si="0"/>
        <v>0</v>
      </c>
      <c r="K41" s="12">
        <v>0</v>
      </c>
      <c r="L41" s="12">
        <v>0</v>
      </c>
      <c r="M41" s="12">
        <v>0</v>
      </c>
      <c r="N41" s="12">
        <v>1</v>
      </c>
      <c r="O41" s="12">
        <v>0</v>
      </c>
      <c r="P41" s="12">
        <v>0</v>
      </c>
      <c r="Q41" s="12">
        <f t="shared" si="1"/>
        <v>1</v>
      </c>
      <c r="R41" s="12">
        <f t="shared" si="2"/>
        <v>1</v>
      </c>
      <c r="S41" s="12">
        <v>1</v>
      </c>
      <c r="T41" s="12">
        <f t="shared" si="3"/>
        <v>20</v>
      </c>
    </row>
    <row r="42" spans="2:20" ht="16.5" customHeight="1">
      <c r="B42" s="12">
        <v>40</v>
      </c>
      <c r="C42" s="12" t="s">
        <v>210</v>
      </c>
      <c r="D42" s="12" t="s">
        <v>140</v>
      </c>
      <c r="E42" s="12">
        <v>1</v>
      </c>
      <c r="F42" s="12">
        <v>1</v>
      </c>
      <c r="G42" s="12">
        <v>1</v>
      </c>
      <c r="H42" s="12">
        <v>1</v>
      </c>
      <c r="I42" s="12">
        <v>1</v>
      </c>
      <c r="J42" s="12">
        <f t="shared" si="0"/>
        <v>5</v>
      </c>
      <c r="K42" s="12">
        <v>0</v>
      </c>
      <c r="L42" s="12">
        <v>1</v>
      </c>
      <c r="M42" s="12">
        <v>0</v>
      </c>
      <c r="N42" s="12">
        <v>1</v>
      </c>
      <c r="O42" s="12">
        <v>1</v>
      </c>
      <c r="P42" s="12">
        <v>1</v>
      </c>
      <c r="Q42" s="12">
        <f t="shared" si="1"/>
        <v>3</v>
      </c>
      <c r="R42" s="12">
        <f t="shared" si="2"/>
        <v>4</v>
      </c>
      <c r="S42" s="12">
        <v>1</v>
      </c>
      <c r="T42" s="12">
        <f t="shared" si="3"/>
        <v>80</v>
      </c>
    </row>
    <row r="43" spans="2:20" ht="16.5" customHeight="1">
      <c r="B43" s="12">
        <v>41</v>
      </c>
      <c r="C43" s="12" t="s">
        <v>141</v>
      </c>
      <c r="D43" s="12" t="s">
        <v>142</v>
      </c>
      <c r="E43" s="12">
        <v>0</v>
      </c>
      <c r="F43" s="12">
        <v>1</v>
      </c>
      <c r="G43" s="12">
        <v>1</v>
      </c>
      <c r="H43" s="12">
        <v>1</v>
      </c>
      <c r="I43" s="12">
        <v>1</v>
      </c>
      <c r="J43" s="12">
        <f t="shared" si="0"/>
        <v>4</v>
      </c>
      <c r="K43" s="12">
        <v>1</v>
      </c>
      <c r="L43" s="12">
        <v>1</v>
      </c>
      <c r="M43" s="12">
        <v>1</v>
      </c>
      <c r="N43" s="12">
        <v>1</v>
      </c>
      <c r="O43" s="12">
        <v>1</v>
      </c>
      <c r="P43" s="12">
        <v>1</v>
      </c>
      <c r="Q43" s="12">
        <f t="shared" si="1"/>
        <v>3</v>
      </c>
      <c r="R43" s="12">
        <f t="shared" si="2"/>
        <v>6</v>
      </c>
      <c r="S43" s="12">
        <v>1</v>
      </c>
      <c r="T43" s="12">
        <v>100</v>
      </c>
    </row>
    <row r="44" spans="2:20" ht="16.5" customHeight="1">
      <c r="B44" s="12">
        <v>42</v>
      </c>
      <c r="C44" s="12" t="s">
        <v>143</v>
      </c>
      <c r="D44" s="12" t="s">
        <v>144</v>
      </c>
      <c r="E44" s="12">
        <v>0</v>
      </c>
      <c r="F44" s="12">
        <v>1</v>
      </c>
      <c r="G44" s="12">
        <v>0</v>
      </c>
      <c r="H44" s="12">
        <v>0</v>
      </c>
      <c r="I44" s="12">
        <v>0</v>
      </c>
      <c r="J44" s="12">
        <f t="shared" si="0"/>
        <v>1</v>
      </c>
      <c r="K44" s="12">
        <v>0</v>
      </c>
      <c r="L44" s="12">
        <v>0</v>
      </c>
      <c r="M44" s="12">
        <v>0</v>
      </c>
      <c r="N44" s="12">
        <v>0</v>
      </c>
      <c r="O44" s="12">
        <v>0</v>
      </c>
      <c r="P44" s="12">
        <v>1</v>
      </c>
      <c r="Q44" s="12">
        <f t="shared" si="1"/>
        <v>1</v>
      </c>
      <c r="R44" s="12">
        <f t="shared" si="2"/>
        <v>1</v>
      </c>
      <c r="S44" s="12">
        <v>1</v>
      </c>
      <c r="T44" s="12">
        <f t="shared" ref="T44:T75" si="4">IF(AND(Q44=3,S44=2),100,IF(AND(Q44=2,S44=2),60,IF(AND(Q44=1,S44=2),30,R44*20)))</f>
        <v>20</v>
      </c>
    </row>
    <row r="45" spans="2:20" ht="16.5" customHeight="1">
      <c r="B45" s="12">
        <v>43</v>
      </c>
      <c r="C45" s="12" t="s">
        <v>211</v>
      </c>
      <c r="D45" s="12" t="s">
        <v>325</v>
      </c>
      <c r="E45" s="12">
        <v>1</v>
      </c>
      <c r="F45" s="12">
        <v>1</v>
      </c>
      <c r="G45" s="12">
        <v>0</v>
      </c>
      <c r="H45" s="12">
        <v>0</v>
      </c>
      <c r="I45" s="12">
        <v>1</v>
      </c>
      <c r="J45" s="12">
        <f t="shared" si="0"/>
        <v>3</v>
      </c>
      <c r="K45" s="12">
        <v>1</v>
      </c>
      <c r="L45" s="12">
        <v>0</v>
      </c>
      <c r="M45" s="12">
        <v>0</v>
      </c>
      <c r="N45" s="12">
        <v>1</v>
      </c>
      <c r="O45" s="12">
        <v>1</v>
      </c>
      <c r="P45" s="12">
        <v>1</v>
      </c>
      <c r="Q45" s="12">
        <f t="shared" si="1"/>
        <v>3</v>
      </c>
      <c r="R45" s="12">
        <f t="shared" si="2"/>
        <v>4</v>
      </c>
      <c r="S45" s="12">
        <v>1</v>
      </c>
      <c r="T45" s="12">
        <f t="shared" si="4"/>
        <v>80</v>
      </c>
    </row>
    <row r="46" spans="2:20" ht="16.5" customHeight="1">
      <c r="B46" s="12">
        <v>44</v>
      </c>
      <c r="C46" s="12" t="s">
        <v>212</v>
      </c>
      <c r="D46" s="12" t="s">
        <v>146</v>
      </c>
      <c r="E46" s="12">
        <v>0</v>
      </c>
      <c r="F46" s="12">
        <v>1</v>
      </c>
      <c r="G46" s="12">
        <v>0</v>
      </c>
      <c r="H46" s="12">
        <v>0</v>
      </c>
      <c r="I46" s="12">
        <v>0</v>
      </c>
      <c r="J46" s="12">
        <f t="shared" si="0"/>
        <v>1</v>
      </c>
      <c r="K46" s="12">
        <v>0</v>
      </c>
      <c r="L46" s="12">
        <v>0</v>
      </c>
      <c r="M46" s="12">
        <v>0</v>
      </c>
      <c r="N46" s="12">
        <v>0</v>
      </c>
      <c r="O46" s="12">
        <v>0</v>
      </c>
      <c r="P46" s="12">
        <v>0</v>
      </c>
      <c r="Q46" s="12">
        <f t="shared" si="1"/>
        <v>0</v>
      </c>
      <c r="R46" s="12">
        <f t="shared" si="2"/>
        <v>0</v>
      </c>
      <c r="S46" s="12">
        <v>0</v>
      </c>
      <c r="T46" s="12">
        <f t="shared" si="4"/>
        <v>0</v>
      </c>
    </row>
    <row r="47" spans="2:20" ht="16.5" customHeight="1">
      <c r="B47" s="12">
        <v>45</v>
      </c>
      <c r="C47" s="12" t="s">
        <v>213</v>
      </c>
      <c r="D47" s="12" t="s">
        <v>147</v>
      </c>
      <c r="E47" s="12">
        <v>0</v>
      </c>
      <c r="F47" s="12">
        <v>0</v>
      </c>
      <c r="G47" s="12">
        <v>0</v>
      </c>
      <c r="H47" s="12">
        <v>0</v>
      </c>
      <c r="I47" s="12">
        <v>0</v>
      </c>
      <c r="J47" s="12">
        <f t="shared" si="0"/>
        <v>0</v>
      </c>
      <c r="K47" s="12">
        <v>1</v>
      </c>
      <c r="L47" s="12">
        <v>0</v>
      </c>
      <c r="M47" s="12">
        <v>0</v>
      </c>
      <c r="N47" s="12">
        <v>1</v>
      </c>
      <c r="O47" s="12">
        <v>1</v>
      </c>
      <c r="P47" s="12">
        <v>1</v>
      </c>
      <c r="Q47" s="12">
        <f t="shared" si="1"/>
        <v>3</v>
      </c>
      <c r="R47" s="12">
        <f t="shared" si="2"/>
        <v>4</v>
      </c>
      <c r="S47" s="12">
        <v>2</v>
      </c>
      <c r="T47" s="12">
        <f t="shared" si="4"/>
        <v>100</v>
      </c>
    </row>
    <row r="48" spans="2:20" ht="16.5" customHeight="1">
      <c r="B48" s="12">
        <v>46</v>
      </c>
      <c r="C48" s="12" t="s">
        <v>214</v>
      </c>
      <c r="D48" s="12" t="s">
        <v>148</v>
      </c>
      <c r="E48" s="12">
        <v>0</v>
      </c>
      <c r="F48" s="12">
        <v>0</v>
      </c>
      <c r="G48" s="12">
        <v>0</v>
      </c>
      <c r="H48" s="12">
        <v>0</v>
      </c>
      <c r="I48" s="12">
        <v>0</v>
      </c>
      <c r="J48" s="12">
        <f t="shared" si="0"/>
        <v>0</v>
      </c>
      <c r="K48" s="12">
        <v>0</v>
      </c>
      <c r="L48" s="12">
        <v>0</v>
      </c>
      <c r="M48" s="12">
        <v>0</v>
      </c>
      <c r="N48" s="12">
        <v>1</v>
      </c>
      <c r="O48" s="12">
        <v>1</v>
      </c>
      <c r="P48" s="12">
        <v>1</v>
      </c>
      <c r="Q48" s="12">
        <f t="shared" si="1"/>
        <v>3</v>
      </c>
      <c r="R48" s="12">
        <f t="shared" si="2"/>
        <v>3</v>
      </c>
      <c r="S48" s="12">
        <v>1</v>
      </c>
      <c r="T48" s="12">
        <f t="shared" si="4"/>
        <v>60</v>
      </c>
    </row>
    <row r="49" spans="2:20" ht="16.5" customHeight="1">
      <c r="B49" s="12">
        <v>47</v>
      </c>
      <c r="C49" s="12" t="s">
        <v>215</v>
      </c>
      <c r="D49" s="12" t="s">
        <v>149</v>
      </c>
      <c r="E49" s="12">
        <v>0</v>
      </c>
      <c r="F49" s="12">
        <v>0</v>
      </c>
      <c r="G49" s="12">
        <v>0</v>
      </c>
      <c r="H49" s="12">
        <v>0</v>
      </c>
      <c r="I49" s="12">
        <v>0</v>
      </c>
      <c r="J49" s="12">
        <f t="shared" si="0"/>
        <v>0</v>
      </c>
      <c r="K49" s="12">
        <v>0</v>
      </c>
      <c r="L49" s="12">
        <v>0</v>
      </c>
      <c r="M49" s="12">
        <v>0</v>
      </c>
      <c r="N49" s="12">
        <v>0</v>
      </c>
      <c r="O49" s="12">
        <v>0</v>
      </c>
      <c r="P49" s="12">
        <v>0</v>
      </c>
      <c r="Q49" s="12">
        <f t="shared" si="1"/>
        <v>0</v>
      </c>
      <c r="R49" s="12">
        <f t="shared" si="2"/>
        <v>0</v>
      </c>
      <c r="S49" s="12">
        <v>2</v>
      </c>
      <c r="T49" s="12">
        <f t="shared" si="4"/>
        <v>0</v>
      </c>
    </row>
    <row r="50" spans="2:20" ht="16.5" customHeight="1">
      <c r="B50" s="12">
        <v>48</v>
      </c>
      <c r="C50" s="12" t="s">
        <v>216</v>
      </c>
      <c r="D50" s="12" t="s">
        <v>150</v>
      </c>
      <c r="E50" s="12">
        <v>0</v>
      </c>
      <c r="F50" s="12">
        <v>1</v>
      </c>
      <c r="G50" s="12">
        <v>0</v>
      </c>
      <c r="H50" s="12">
        <v>0</v>
      </c>
      <c r="I50" s="12">
        <v>0</v>
      </c>
      <c r="J50" s="12">
        <f t="shared" si="0"/>
        <v>1</v>
      </c>
      <c r="K50" s="12">
        <v>0</v>
      </c>
      <c r="L50" s="12">
        <v>0</v>
      </c>
      <c r="M50" s="12">
        <v>0</v>
      </c>
      <c r="N50" s="12">
        <v>1</v>
      </c>
      <c r="O50" s="12">
        <v>0</v>
      </c>
      <c r="P50" s="12">
        <v>1</v>
      </c>
      <c r="Q50" s="12">
        <f t="shared" si="1"/>
        <v>2</v>
      </c>
      <c r="R50" s="12">
        <f t="shared" si="2"/>
        <v>2</v>
      </c>
      <c r="S50" s="12">
        <v>2</v>
      </c>
      <c r="T50" s="12">
        <f t="shared" si="4"/>
        <v>60</v>
      </c>
    </row>
    <row r="51" spans="2:20" ht="16.5" customHeight="1">
      <c r="B51" s="12">
        <v>49</v>
      </c>
      <c r="C51" s="12" t="s">
        <v>217</v>
      </c>
      <c r="D51" s="12" t="s">
        <v>151</v>
      </c>
      <c r="E51" s="12">
        <v>1</v>
      </c>
      <c r="F51" s="12">
        <v>1</v>
      </c>
      <c r="G51" s="12">
        <v>0</v>
      </c>
      <c r="H51" s="12">
        <v>0</v>
      </c>
      <c r="I51" s="12">
        <v>1</v>
      </c>
      <c r="J51" s="12">
        <f t="shared" si="0"/>
        <v>3</v>
      </c>
      <c r="K51" s="12">
        <v>0</v>
      </c>
      <c r="L51" s="12">
        <v>0</v>
      </c>
      <c r="M51" s="12">
        <v>0</v>
      </c>
      <c r="N51" s="12">
        <v>1</v>
      </c>
      <c r="O51" s="12">
        <v>1</v>
      </c>
      <c r="P51" s="12">
        <v>1</v>
      </c>
      <c r="Q51" s="12">
        <f t="shared" si="1"/>
        <v>3</v>
      </c>
      <c r="R51" s="12">
        <f t="shared" si="2"/>
        <v>3</v>
      </c>
      <c r="S51" s="12">
        <v>2</v>
      </c>
      <c r="T51" s="12">
        <f t="shared" si="4"/>
        <v>100</v>
      </c>
    </row>
    <row r="52" spans="2:20" ht="16.5" customHeight="1">
      <c r="B52" s="12">
        <v>50</v>
      </c>
      <c r="C52" s="12" t="s">
        <v>218</v>
      </c>
      <c r="D52" s="12" t="s">
        <v>152</v>
      </c>
      <c r="E52" s="12">
        <v>1</v>
      </c>
      <c r="F52" s="12">
        <v>1</v>
      </c>
      <c r="G52" s="12">
        <v>1</v>
      </c>
      <c r="H52" s="12">
        <v>1</v>
      </c>
      <c r="I52" s="12">
        <v>1</v>
      </c>
      <c r="J52" s="12">
        <f t="shared" si="0"/>
        <v>5</v>
      </c>
      <c r="K52" s="12">
        <v>1</v>
      </c>
      <c r="L52" s="12">
        <v>1</v>
      </c>
      <c r="M52" s="12">
        <v>0</v>
      </c>
      <c r="N52" s="12">
        <v>1</v>
      </c>
      <c r="O52" s="12">
        <v>1</v>
      </c>
      <c r="P52" s="12">
        <v>1</v>
      </c>
      <c r="Q52" s="12">
        <f t="shared" si="1"/>
        <v>3</v>
      </c>
      <c r="R52" s="12">
        <f t="shared" si="2"/>
        <v>5</v>
      </c>
      <c r="S52" s="12">
        <v>1</v>
      </c>
      <c r="T52" s="12">
        <f t="shared" si="4"/>
        <v>100</v>
      </c>
    </row>
    <row r="53" spans="2:20" ht="16.5" customHeight="1">
      <c r="B53" s="12">
        <v>51</v>
      </c>
      <c r="C53" s="12" t="s">
        <v>219</v>
      </c>
      <c r="D53" s="12" t="s">
        <v>153</v>
      </c>
      <c r="E53" s="12">
        <v>0</v>
      </c>
      <c r="F53" s="12">
        <v>0</v>
      </c>
      <c r="G53" s="12">
        <v>0</v>
      </c>
      <c r="H53" s="12">
        <v>0</v>
      </c>
      <c r="I53" s="12">
        <v>1</v>
      </c>
      <c r="J53" s="12">
        <f t="shared" si="0"/>
        <v>1</v>
      </c>
      <c r="K53" s="12">
        <v>1</v>
      </c>
      <c r="L53" s="12">
        <v>0</v>
      </c>
      <c r="M53" s="12">
        <v>0</v>
      </c>
      <c r="N53" s="12">
        <v>1</v>
      </c>
      <c r="O53" s="12">
        <v>0</v>
      </c>
      <c r="P53" s="12">
        <v>0</v>
      </c>
      <c r="Q53" s="12">
        <f t="shared" si="1"/>
        <v>1</v>
      </c>
      <c r="R53" s="12">
        <f t="shared" si="2"/>
        <v>2</v>
      </c>
      <c r="S53" s="12">
        <v>2</v>
      </c>
      <c r="T53" s="12">
        <f t="shared" si="4"/>
        <v>30</v>
      </c>
    </row>
    <row r="54" spans="2:20" ht="16.5" customHeight="1">
      <c r="B54" s="12">
        <v>52</v>
      </c>
      <c r="C54" s="12" t="s">
        <v>220</v>
      </c>
      <c r="D54" s="12" t="s">
        <v>154</v>
      </c>
      <c r="E54" s="12">
        <v>1</v>
      </c>
      <c r="F54" s="12">
        <v>1</v>
      </c>
      <c r="G54" s="12">
        <v>1</v>
      </c>
      <c r="H54" s="12">
        <v>0</v>
      </c>
      <c r="I54" s="12">
        <v>1</v>
      </c>
      <c r="J54" s="12">
        <f t="shared" si="0"/>
        <v>4</v>
      </c>
      <c r="K54" s="12">
        <v>0</v>
      </c>
      <c r="L54" s="12">
        <v>1</v>
      </c>
      <c r="M54" s="12">
        <v>0</v>
      </c>
      <c r="N54" s="12">
        <v>1</v>
      </c>
      <c r="O54" s="12">
        <v>1</v>
      </c>
      <c r="P54" s="12">
        <v>1</v>
      </c>
      <c r="Q54" s="12">
        <f t="shared" si="1"/>
        <v>3</v>
      </c>
      <c r="R54" s="12">
        <f t="shared" si="2"/>
        <v>4</v>
      </c>
      <c r="S54" s="12">
        <v>1</v>
      </c>
      <c r="T54" s="12">
        <f t="shared" si="4"/>
        <v>80</v>
      </c>
    </row>
    <row r="55" spans="2:20" ht="16.5" customHeight="1">
      <c r="B55" s="12">
        <v>53</v>
      </c>
      <c r="C55" s="12" t="s">
        <v>221</v>
      </c>
      <c r="D55" s="12" t="s">
        <v>155</v>
      </c>
      <c r="E55" s="12">
        <v>1</v>
      </c>
      <c r="F55" s="12">
        <v>0</v>
      </c>
      <c r="G55" s="12">
        <v>1</v>
      </c>
      <c r="H55" s="12">
        <v>0</v>
      </c>
      <c r="I55" s="12">
        <v>0</v>
      </c>
      <c r="J55" s="12">
        <f t="shared" si="0"/>
        <v>2</v>
      </c>
      <c r="K55" s="12">
        <v>0</v>
      </c>
      <c r="L55" s="12">
        <v>0</v>
      </c>
      <c r="M55" s="12">
        <v>0</v>
      </c>
      <c r="N55" s="12">
        <v>1</v>
      </c>
      <c r="O55" s="12">
        <v>1</v>
      </c>
      <c r="P55" s="12">
        <v>1</v>
      </c>
      <c r="Q55" s="12">
        <f t="shared" si="1"/>
        <v>3</v>
      </c>
      <c r="R55" s="12">
        <f t="shared" si="2"/>
        <v>3</v>
      </c>
      <c r="S55" s="12">
        <v>1</v>
      </c>
      <c r="T55" s="12">
        <f t="shared" si="4"/>
        <v>60</v>
      </c>
    </row>
    <row r="56" spans="2:20" ht="16.5" customHeight="1">
      <c r="B56" s="12">
        <v>54</v>
      </c>
      <c r="C56" s="12" t="s">
        <v>222</v>
      </c>
      <c r="D56" s="12" t="s">
        <v>156</v>
      </c>
      <c r="E56" s="12">
        <v>0</v>
      </c>
      <c r="F56" s="12">
        <v>1</v>
      </c>
      <c r="G56" s="12">
        <v>0</v>
      </c>
      <c r="H56" s="12">
        <v>0</v>
      </c>
      <c r="I56" s="12">
        <v>0</v>
      </c>
      <c r="J56" s="12">
        <f t="shared" si="0"/>
        <v>1</v>
      </c>
      <c r="K56" s="12">
        <v>0</v>
      </c>
      <c r="L56" s="12">
        <v>0</v>
      </c>
      <c r="M56" s="12">
        <v>0</v>
      </c>
      <c r="N56" s="12">
        <v>1</v>
      </c>
      <c r="O56" s="12">
        <v>1</v>
      </c>
      <c r="P56" s="12">
        <v>1</v>
      </c>
      <c r="Q56" s="12">
        <f t="shared" si="1"/>
        <v>3</v>
      </c>
      <c r="R56" s="12">
        <f t="shared" si="2"/>
        <v>3</v>
      </c>
      <c r="S56" s="12">
        <v>2</v>
      </c>
      <c r="T56" s="12">
        <f t="shared" si="4"/>
        <v>100</v>
      </c>
    </row>
    <row r="57" spans="2:20" ht="16.5" customHeight="1">
      <c r="B57" s="12">
        <v>55</v>
      </c>
      <c r="C57" s="12" t="s">
        <v>222</v>
      </c>
      <c r="D57" s="12" t="s">
        <v>157</v>
      </c>
      <c r="E57" s="12">
        <v>0</v>
      </c>
      <c r="F57" s="12">
        <v>0</v>
      </c>
      <c r="G57" s="12">
        <v>0</v>
      </c>
      <c r="H57" s="12">
        <v>0</v>
      </c>
      <c r="I57" s="12">
        <v>0</v>
      </c>
      <c r="J57" s="12">
        <f t="shared" si="0"/>
        <v>0</v>
      </c>
      <c r="K57" s="12">
        <v>0</v>
      </c>
      <c r="L57" s="12">
        <v>0</v>
      </c>
      <c r="M57" s="12">
        <v>0</v>
      </c>
      <c r="N57" s="12">
        <v>1</v>
      </c>
      <c r="O57" s="12">
        <v>1</v>
      </c>
      <c r="P57" s="12">
        <v>0</v>
      </c>
      <c r="Q57" s="12">
        <f t="shared" si="1"/>
        <v>2</v>
      </c>
      <c r="R57" s="12">
        <f t="shared" si="2"/>
        <v>2</v>
      </c>
      <c r="S57" s="12">
        <v>2</v>
      </c>
      <c r="T57" s="12">
        <f t="shared" si="4"/>
        <v>60</v>
      </c>
    </row>
    <row r="58" spans="2:20" ht="16.5" customHeight="1">
      <c r="B58" s="12">
        <v>56</v>
      </c>
      <c r="C58" s="12" t="s">
        <v>223</v>
      </c>
      <c r="D58" s="12" t="s">
        <v>158</v>
      </c>
      <c r="E58" s="12">
        <v>1</v>
      </c>
      <c r="F58" s="12">
        <v>1</v>
      </c>
      <c r="G58" s="12">
        <v>1</v>
      </c>
      <c r="H58" s="12">
        <v>0</v>
      </c>
      <c r="I58" s="12">
        <v>1</v>
      </c>
      <c r="J58" s="12">
        <f t="shared" si="0"/>
        <v>4</v>
      </c>
      <c r="K58" s="12">
        <v>1</v>
      </c>
      <c r="L58" s="12">
        <v>0</v>
      </c>
      <c r="M58" s="12">
        <v>0</v>
      </c>
      <c r="N58" s="12">
        <v>1</v>
      </c>
      <c r="O58" s="12">
        <v>1</v>
      </c>
      <c r="P58" s="12">
        <v>1</v>
      </c>
      <c r="Q58" s="12">
        <f t="shared" si="1"/>
        <v>3</v>
      </c>
      <c r="R58" s="12">
        <f t="shared" si="2"/>
        <v>4</v>
      </c>
      <c r="S58" s="12">
        <v>2</v>
      </c>
      <c r="T58" s="12">
        <f t="shared" si="4"/>
        <v>100</v>
      </c>
    </row>
    <row r="59" spans="2:20" ht="16.5" customHeight="1">
      <c r="B59" s="12">
        <v>57</v>
      </c>
      <c r="C59" s="12" t="s">
        <v>223</v>
      </c>
      <c r="D59" s="12" t="s">
        <v>159</v>
      </c>
      <c r="E59" s="12">
        <v>1</v>
      </c>
      <c r="F59" s="12">
        <v>1</v>
      </c>
      <c r="G59" s="12">
        <v>1</v>
      </c>
      <c r="H59" s="12">
        <v>0</v>
      </c>
      <c r="I59" s="12">
        <v>1</v>
      </c>
      <c r="J59" s="12">
        <f t="shared" si="0"/>
        <v>4</v>
      </c>
      <c r="K59" s="12">
        <v>1</v>
      </c>
      <c r="L59" s="12">
        <v>0</v>
      </c>
      <c r="M59" s="12">
        <v>0</v>
      </c>
      <c r="N59" s="12">
        <v>1</v>
      </c>
      <c r="O59" s="12">
        <v>1</v>
      </c>
      <c r="P59" s="12">
        <v>1</v>
      </c>
      <c r="Q59" s="12">
        <f t="shared" si="1"/>
        <v>3</v>
      </c>
      <c r="R59" s="12">
        <f t="shared" si="2"/>
        <v>4</v>
      </c>
      <c r="S59" s="12">
        <v>1</v>
      </c>
      <c r="T59" s="12">
        <f t="shared" si="4"/>
        <v>80</v>
      </c>
    </row>
    <row r="60" spans="2:20" ht="16.5" customHeight="1">
      <c r="B60" s="12">
        <v>58</v>
      </c>
      <c r="C60" s="12" t="s">
        <v>224</v>
      </c>
      <c r="D60" s="12" t="s">
        <v>160</v>
      </c>
      <c r="E60" s="12">
        <v>1</v>
      </c>
      <c r="F60" s="12">
        <v>1</v>
      </c>
      <c r="G60" s="12">
        <v>0</v>
      </c>
      <c r="H60" s="12">
        <v>0</v>
      </c>
      <c r="I60" s="12">
        <v>0</v>
      </c>
      <c r="J60" s="12">
        <f t="shared" si="0"/>
        <v>2</v>
      </c>
      <c r="K60" s="12">
        <v>0</v>
      </c>
      <c r="L60" s="12">
        <v>0</v>
      </c>
      <c r="M60" s="12">
        <v>0</v>
      </c>
      <c r="N60" s="12">
        <v>1</v>
      </c>
      <c r="O60" s="12">
        <v>1</v>
      </c>
      <c r="P60" s="12">
        <v>1</v>
      </c>
      <c r="Q60" s="12">
        <f t="shared" si="1"/>
        <v>3</v>
      </c>
      <c r="R60" s="12">
        <f t="shared" si="2"/>
        <v>3</v>
      </c>
      <c r="S60" s="12">
        <v>2</v>
      </c>
      <c r="T60" s="12">
        <f t="shared" si="4"/>
        <v>100</v>
      </c>
    </row>
    <row r="61" spans="2:20" ht="16.5" customHeight="1">
      <c r="B61" s="12">
        <v>59</v>
      </c>
      <c r="C61" s="12" t="s">
        <v>225</v>
      </c>
      <c r="D61" s="12" t="s">
        <v>161</v>
      </c>
      <c r="E61" s="12">
        <v>1</v>
      </c>
      <c r="F61" s="12">
        <v>0</v>
      </c>
      <c r="G61" s="12">
        <v>1</v>
      </c>
      <c r="H61" s="12">
        <v>0</v>
      </c>
      <c r="I61" s="12">
        <v>0</v>
      </c>
      <c r="J61" s="12">
        <f t="shared" si="0"/>
        <v>2</v>
      </c>
      <c r="K61" s="12">
        <v>0</v>
      </c>
      <c r="L61" s="12">
        <v>0</v>
      </c>
      <c r="M61" s="12">
        <v>0</v>
      </c>
      <c r="N61" s="12">
        <v>1</v>
      </c>
      <c r="O61" s="12">
        <v>1</v>
      </c>
      <c r="P61" s="12">
        <v>1</v>
      </c>
      <c r="Q61" s="12">
        <f t="shared" si="1"/>
        <v>3</v>
      </c>
      <c r="R61" s="12">
        <f t="shared" si="2"/>
        <v>3</v>
      </c>
      <c r="S61" s="12">
        <v>1</v>
      </c>
      <c r="T61" s="12">
        <f t="shared" si="4"/>
        <v>60</v>
      </c>
    </row>
    <row r="62" spans="2:20" ht="16.5" customHeight="1">
      <c r="B62" s="12">
        <v>60</v>
      </c>
      <c r="C62" s="12" t="s">
        <v>226</v>
      </c>
      <c r="D62" s="12" t="s">
        <v>162</v>
      </c>
      <c r="E62" s="12">
        <v>0</v>
      </c>
      <c r="F62" s="12">
        <v>0</v>
      </c>
      <c r="G62" s="12">
        <v>0</v>
      </c>
      <c r="H62" s="12">
        <v>0</v>
      </c>
      <c r="I62" s="12">
        <v>0</v>
      </c>
      <c r="J62" s="12">
        <f t="shared" si="0"/>
        <v>0</v>
      </c>
      <c r="K62" s="12">
        <v>0</v>
      </c>
      <c r="L62" s="12">
        <v>0</v>
      </c>
      <c r="M62" s="12">
        <v>0</v>
      </c>
      <c r="N62" s="12">
        <v>1</v>
      </c>
      <c r="O62" s="12">
        <v>1</v>
      </c>
      <c r="P62" s="12">
        <v>1</v>
      </c>
      <c r="Q62" s="12">
        <f t="shared" si="1"/>
        <v>3</v>
      </c>
      <c r="R62" s="12">
        <f t="shared" si="2"/>
        <v>3</v>
      </c>
      <c r="S62" s="12">
        <v>2</v>
      </c>
      <c r="T62" s="12">
        <f t="shared" si="4"/>
        <v>100</v>
      </c>
    </row>
    <row r="63" spans="2:20" ht="16.5" customHeight="1">
      <c r="B63" s="12">
        <v>61</v>
      </c>
      <c r="C63" s="12" t="s">
        <v>227</v>
      </c>
      <c r="D63" s="12" t="s">
        <v>163</v>
      </c>
      <c r="E63" s="12">
        <v>1</v>
      </c>
      <c r="F63" s="12">
        <v>1</v>
      </c>
      <c r="G63" s="12">
        <v>1</v>
      </c>
      <c r="H63" s="12">
        <v>0</v>
      </c>
      <c r="I63" s="12">
        <v>0</v>
      </c>
      <c r="J63" s="12">
        <f t="shared" si="0"/>
        <v>3</v>
      </c>
      <c r="K63" s="12">
        <v>0</v>
      </c>
      <c r="L63" s="12">
        <v>0</v>
      </c>
      <c r="M63" s="12">
        <v>0</v>
      </c>
      <c r="N63" s="12">
        <v>1</v>
      </c>
      <c r="O63" s="12">
        <v>0</v>
      </c>
      <c r="P63" s="12">
        <v>1</v>
      </c>
      <c r="Q63" s="12">
        <f t="shared" si="1"/>
        <v>2</v>
      </c>
      <c r="R63" s="12">
        <f t="shared" si="2"/>
        <v>2</v>
      </c>
      <c r="S63" s="12">
        <v>1</v>
      </c>
      <c r="T63" s="12">
        <f t="shared" si="4"/>
        <v>40</v>
      </c>
    </row>
    <row r="64" spans="2:20" ht="16.5" customHeight="1">
      <c r="B64" s="12">
        <v>62</v>
      </c>
      <c r="C64" s="12" t="s">
        <v>228</v>
      </c>
      <c r="D64" s="36" t="s">
        <v>320</v>
      </c>
      <c r="E64" s="12">
        <v>0</v>
      </c>
      <c r="F64" s="12">
        <v>0</v>
      </c>
      <c r="G64" s="12">
        <v>0</v>
      </c>
      <c r="H64" s="12">
        <v>0</v>
      </c>
      <c r="I64" s="12">
        <v>0</v>
      </c>
      <c r="J64" s="12">
        <f t="shared" si="0"/>
        <v>0</v>
      </c>
      <c r="K64" s="12">
        <v>0</v>
      </c>
      <c r="L64" s="12">
        <v>0</v>
      </c>
      <c r="M64" s="12">
        <v>0</v>
      </c>
      <c r="N64" s="12">
        <v>1</v>
      </c>
      <c r="O64" s="12">
        <v>0</v>
      </c>
      <c r="P64" s="12">
        <v>1</v>
      </c>
      <c r="Q64" s="12">
        <f t="shared" si="1"/>
        <v>2</v>
      </c>
      <c r="R64" s="12">
        <f t="shared" si="2"/>
        <v>2</v>
      </c>
      <c r="S64" s="12">
        <v>1</v>
      </c>
      <c r="T64" s="12">
        <f t="shared" si="4"/>
        <v>40</v>
      </c>
    </row>
    <row r="65" spans="2:20" ht="16.5" customHeight="1">
      <c r="B65" s="12">
        <v>63</v>
      </c>
      <c r="C65" s="12" t="s">
        <v>228</v>
      </c>
      <c r="D65" s="36" t="s">
        <v>321</v>
      </c>
      <c r="E65" s="12">
        <v>0</v>
      </c>
      <c r="F65" s="12">
        <v>1</v>
      </c>
      <c r="G65" s="12">
        <v>0</v>
      </c>
      <c r="H65" s="12">
        <v>0</v>
      </c>
      <c r="I65" s="12">
        <v>0</v>
      </c>
      <c r="J65" s="12">
        <f t="shared" si="0"/>
        <v>1</v>
      </c>
      <c r="K65" s="12">
        <v>0</v>
      </c>
      <c r="L65" s="12">
        <v>0</v>
      </c>
      <c r="M65" s="12">
        <v>0</v>
      </c>
      <c r="N65" s="12">
        <v>0</v>
      </c>
      <c r="O65" s="12">
        <v>0</v>
      </c>
      <c r="P65" s="12">
        <v>0</v>
      </c>
      <c r="Q65" s="12">
        <f t="shared" si="1"/>
        <v>0</v>
      </c>
      <c r="R65" s="12">
        <f t="shared" si="2"/>
        <v>0</v>
      </c>
      <c r="S65" s="12">
        <v>2</v>
      </c>
      <c r="T65" s="12">
        <f t="shared" si="4"/>
        <v>0</v>
      </c>
    </row>
    <row r="66" spans="2:20" ht="16.5" customHeight="1">
      <c r="B66" s="12">
        <v>64</v>
      </c>
      <c r="C66" s="12" t="s">
        <v>229</v>
      </c>
      <c r="D66" s="12" t="s">
        <v>164</v>
      </c>
      <c r="E66" s="12">
        <v>0</v>
      </c>
      <c r="F66" s="12">
        <v>1</v>
      </c>
      <c r="G66" s="12">
        <v>0</v>
      </c>
      <c r="H66" s="12">
        <v>0</v>
      </c>
      <c r="I66" s="12">
        <v>0</v>
      </c>
      <c r="J66" s="12">
        <f t="shared" si="0"/>
        <v>1</v>
      </c>
      <c r="K66" s="12">
        <v>0</v>
      </c>
      <c r="L66" s="12">
        <v>0</v>
      </c>
      <c r="M66" s="12">
        <v>0</v>
      </c>
      <c r="N66" s="12">
        <v>1</v>
      </c>
      <c r="O66" s="12">
        <v>1</v>
      </c>
      <c r="P66" s="12">
        <v>1</v>
      </c>
      <c r="Q66" s="12">
        <f t="shared" si="1"/>
        <v>3</v>
      </c>
      <c r="R66" s="12">
        <f t="shared" si="2"/>
        <v>3</v>
      </c>
      <c r="S66" s="12">
        <v>2</v>
      </c>
      <c r="T66" s="12">
        <f t="shared" si="4"/>
        <v>100</v>
      </c>
    </row>
    <row r="67" spans="2:20" ht="16.5" customHeight="1">
      <c r="B67" s="12">
        <v>65</v>
      </c>
      <c r="C67" s="12" t="s">
        <v>230</v>
      </c>
      <c r="D67" s="12" t="s">
        <v>165</v>
      </c>
      <c r="E67" s="12">
        <v>1</v>
      </c>
      <c r="F67" s="12">
        <v>1</v>
      </c>
      <c r="G67" s="12">
        <v>0</v>
      </c>
      <c r="H67" s="12">
        <v>0</v>
      </c>
      <c r="I67" s="12">
        <v>0</v>
      </c>
      <c r="J67" s="12">
        <f t="shared" si="0"/>
        <v>2</v>
      </c>
      <c r="K67" s="12">
        <v>1</v>
      </c>
      <c r="L67" s="12">
        <v>0</v>
      </c>
      <c r="M67" s="12">
        <v>0</v>
      </c>
      <c r="N67" s="12">
        <v>1</v>
      </c>
      <c r="O67" s="12">
        <v>0</v>
      </c>
      <c r="P67" s="12">
        <v>1</v>
      </c>
      <c r="Q67" s="12">
        <f t="shared" si="1"/>
        <v>2</v>
      </c>
      <c r="R67" s="12">
        <f t="shared" si="2"/>
        <v>3</v>
      </c>
      <c r="S67" s="12">
        <v>1</v>
      </c>
      <c r="T67" s="12">
        <f t="shared" si="4"/>
        <v>60</v>
      </c>
    </row>
    <row r="68" spans="2:20" ht="16.5" customHeight="1">
      <c r="B68" s="12">
        <v>66</v>
      </c>
      <c r="C68" s="12" t="s">
        <v>231</v>
      </c>
      <c r="D68" s="36" t="s">
        <v>322</v>
      </c>
      <c r="E68" s="12">
        <v>1</v>
      </c>
      <c r="F68" s="12">
        <v>1</v>
      </c>
      <c r="G68" s="12">
        <v>0</v>
      </c>
      <c r="H68" s="12">
        <v>0</v>
      </c>
      <c r="I68" s="12">
        <v>0</v>
      </c>
      <c r="J68" s="12">
        <f t="shared" ref="J68:J98" si="5">SUM(E68:I68)</f>
        <v>2</v>
      </c>
      <c r="K68" s="12">
        <v>0</v>
      </c>
      <c r="L68" s="12">
        <v>0</v>
      </c>
      <c r="M68" s="12">
        <v>0</v>
      </c>
      <c r="N68" s="12">
        <v>0</v>
      </c>
      <c r="O68" s="12">
        <v>1</v>
      </c>
      <c r="P68" s="12">
        <v>1</v>
      </c>
      <c r="Q68" s="12">
        <f t="shared" ref="Q68:Q98" si="6">SUM(N68:P68)</f>
        <v>2</v>
      </c>
      <c r="R68" s="12">
        <f t="shared" ref="R68:R98" si="7">SUM(K68:P68)</f>
        <v>2</v>
      </c>
      <c r="S68" s="12">
        <v>2</v>
      </c>
      <c r="T68" s="12">
        <f t="shared" si="4"/>
        <v>60</v>
      </c>
    </row>
    <row r="69" spans="2:20" ht="16.5" customHeight="1">
      <c r="B69" s="12">
        <v>67</v>
      </c>
      <c r="C69" s="12" t="s">
        <v>232</v>
      </c>
      <c r="D69" s="12" t="s">
        <v>166</v>
      </c>
      <c r="E69" s="12">
        <v>0</v>
      </c>
      <c r="F69" s="12">
        <v>1</v>
      </c>
      <c r="G69" s="12">
        <v>0</v>
      </c>
      <c r="H69" s="12">
        <v>0</v>
      </c>
      <c r="I69" s="12">
        <v>0</v>
      </c>
      <c r="J69" s="12">
        <f t="shared" si="5"/>
        <v>1</v>
      </c>
      <c r="K69" s="12">
        <v>0</v>
      </c>
      <c r="L69" s="12">
        <v>0</v>
      </c>
      <c r="M69" s="12">
        <v>0</v>
      </c>
      <c r="N69" s="12">
        <v>1</v>
      </c>
      <c r="O69" s="12">
        <v>1</v>
      </c>
      <c r="P69" s="12">
        <v>1</v>
      </c>
      <c r="Q69" s="12">
        <f t="shared" si="6"/>
        <v>3</v>
      </c>
      <c r="R69" s="12">
        <f t="shared" si="7"/>
        <v>3</v>
      </c>
      <c r="S69" s="12">
        <v>1</v>
      </c>
      <c r="T69" s="12">
        <f t="shared" si="4"/>
        <v>60</v>
      </c>
    </row>
    <row r="70" spans="2:20" ht="16.5" customHeight="1">
      <c r="B70" s="12">
        <v>68</v>
      </c>
      <c r="C70" s="12" t="s">
        <v>233</v>
      </c>
      <c r="D70" s="12" t="s">
        <v>167</v>
      </c>
      <c r="E70" s="12">
        <v>1</v>
      </c>
      <c r="F70" s="12">
        <v>0</v>
      </c>
      <c r="G70" s="12">
        <v>1</v>
      </c>
      <c r="H70" s="12">
        <v>0</v>
      </c>
      <c r="I70" s="12">
        <v>0</v>
      </c>
      <c r="J70" s="12">
        <f t="shared" si="5"/>
        <v>2</v>
      </c>
      <c r="K70" s="12">
        <v>0</v>
      </c>
      <c r="L70" s="12">
        <v>0</v>
      </c>
      <c r="M70" s="12">
        <v>0</v>
      </c>
      <c r="N70" s="12">
        <v>1</v>
      </c>
      <c r="O70" s="12">
        <v>1</v>
      </c>
      <c r="P70" s="12">
        <v>1</v>
      </c>
      <c r="Q70" s="12">
        <f t="shared" si="6"/>
        <v>3</v>
      </c>
      <c r="R70" s="12">
        <f t="shared" si="7"/>
        <v>3</v>
      </c>
      <c r="S70" s="12">
        <v>1</v>
      </c>
      <c r="T70" s="12">
        <f t="shared" si="4"/>
        <v>60</v>
      </c>
    </row>
    <row r="71" spans="2:20" ht="16.5" customHeight="1">
      <c r="B71" s="12">
        <v>69</v>
      </c>
      <c r="C71" s="12" t="s">
        <v>233</v>
      </c>
      <c r="D71" s="12" t="s">
        <v>168</v>
      </c>
      <c r="E71" s="12">
        <v>1</v>
      </c>
      <c r="F71" s="12">
        <v>1</v>
      </c>
      <c r="G71" s="12">
        <v>1</v>
      </c>
      <c r="H71" s="12">
        <v>0</v>
      </c>
      <c r="I71" s="12">
        <v>1</v>
      </c>
      <c r="J71" s="12">
        <f t="shared" si="5"/>
        <v>4</v>
      </c>
      <c r="K71" s="12">
        <v>1</v>
      </c>
      <c r="L71" s="12">
        <v>1</v>
      </c>
      <c r="M71" s="12">
        <v>0</v>
      </c>
      <c r="N71" s="12">
        <v>1</v>
      </c>
      <c r="O71" s="12">
        <v>1</v>
      </c>
      <c r="P71" s="12">
        <v>1</v>
      </c>
      <c r="Q71" s="12">
        <f t="shared" si="6"/>
        <v>3</v>
      </c>
      <c r="R71" s="12">
        <f t="shared" si="7"/>
        <v>5</v>
      </c>
      <c r="S71" s="12">
        <v>2</v>
      </c>
      <c r="T71" s="12">
        <f t="shared" si="4"/>
        <v>100</v>
      </c>
    </row>
    <row r="72" spans="2:20" ht="16.5" customHeight="1">
      <c r="B72" s="12">
        <v>70</v>
      </c>
      <c r="C72" s="12" t="s">
        <v>233</v>
      </c>
      <c r="D72" s="12" t="s">
        <v>169</v>
      </c>
      <c r="E72" s="12">
        <v>0</v>
      </c>
      <c r="F72" s="12">
        <v>0</v>
      </c>
      <c r="G72" s="12">
        <v>0</v>
      </c>
      <c r="H72" s="12">
        <v>0</v>
      </c>
      <c r="I72" s="12">
        <v>0</v>
      </c>
      <c r="J72" s="12">
        <f t="shared" si="5"/>
        <v>0</v>
      </c>
      <c r="K72" s="12">
        <v>0</v>
      </c>
      <c r="L72" s="12">
        <v>0</v>
      </c>
      <c r="M72" s="12">
        <v>0</v>
      </c>
      <c r="N72" s="12">
        <v>1</v>
      </c>
      <c r="O72" s="12">
        <v>0</v>
      </c>
      <c r="P72" s="12">
        <v>1</v>
      </c>
      <c r="Q72" s="12">
        <f t="shared" si="6"/>
        <v>2</v>
      </c>
      <c r="R72" s="12">
        <f t="shared" si="7"/>
        <v>2</v>
      </c>
      <c r="S72" s="12">
        <v>1</v>
      </c>
      <c r="T72" s="12">
        <f t="shared" si="4"/>
        <v>40</v>
      </c>
    </row>
    <row r="73" spans="2:20" ht="16.5" customHeight="1">
      <c r="B73" s="12">
        <v>71</v>
      </c>
      <c r="C73" s="12" t="s">
        <v>233</v>
      </c>
      <c r="D73" s="12" t="s">
        <v>170</v>
      </c>
      <c r="E73" s="12">
        <v>0</v>
      </c>
      <c r="F73" s="12">
        <v>0</v>
      </c>
      <c r="G73" s="12">
        <v>0</v>
      </c>
      <c r="H73" s="12">
        <v>0</v>
      </c>
      <c r="I73" s="12">
        <v>0</v>
      </c>
      <c r="J73" s="12">
        <f t="shared" si="5"/>
        <v>0</v>
      </c>
      <c r="K73" s="12">
        <v>0</v>
      </c>
      <c r="L73" s="12">
        <v>0</v>
      </c>
      <c r="M73" s="12">
        <v>0</v>
      </c>
      <c r="N73" s="12">
        <v>1</v>
      </c>
      <c r="O73" s="12">
        <v>0</v>
      </c>
      <c r="P73" s="12">
        <v>1</v>
      </c>
      <c r="Q73" s="12">
        <f t="shared" si="6"/>
        <v>2</v>
      </c>
      <c r="R73" s="12">
        <f t="shared" si="7"/>
        <v>2</v>
      </c>
      <c r="S73" s="12">
        <v>2</v>
      </c>
      <c r="T73" s="12">
        <f t="shared" si="4"/>
        <v>60</v>
      </c>
    </row>
    <row r="74" spans="2:20" ht="16.5" customHeight="1">
      <c r="B74" s="12">
        <v>72</v>
      </c>
      <c r="C74" s="12" t="s">
        <v>234</v>
      </c>
      <c r="D74" s="12" t="s">
        <v>171</v>
      </c>
      <c r="E74" s="12">
        <v>1</v>
      </c>
      <c r="F74" s="12">
        <v>0</v>
      </c>
      <c r="G74" s="12">
        <v>1</v>
      </c>
      <c r="H74" s="12">
        <v>0</v>
      </c>
      <c r="I74" s="12">
        <v>1</v>
      </c>
      <c r="J74" s="12">
        <f t="shared" si="5"/>
        <v>3</v>
      </c>
      <c r="K74" s="12">
        <v>1</v>
      </c>
      <c r="L74" s="12">
        <v>0</v>
      </c>
      <c r="M74" s="12">
        <v>0</v>
      </c>
      <c r="N74" s="12">
        <v>1</v>
      </c>
      <c r="O74" s="12">
        <v>0</v>
      </c>
      <c r="P74" s="12">
        <v>1</v>
      </c>
      <c r="Q74" s="12">
        <f t="shared" si="6"/>
        <v>2</v>
      </c>
      <c r="R74" s="12">
        <f t="shared" si="7"/>
        <v>3</v>
      </c>
      <c r="S74" s="12">
        <v>2</v>
      </c>
      <c r="T74" s="12">
        <f t="shared" si="4"/>
        <v>60</v>
      </c>
    </row>
    <row r="75" spans="2:20" ht="16.5" customHeight="1">
      <c r="B75" s="12">
        <v>73</v>
      </c>
      <c r="C75" s="12" t="s">
        <v>234</v>
      </c>
      <c r="D75" s="12" t="s">
        <v>172</v>
      </c>
      <c r="E75" s="12">
        <v>0</v>
      </c>
      <c r="F75" s="12">
        <v>0</v>
      </c>
      <c r="G75" s="12">
        <v>0</v>
      </c>
      <c r="H75" s="12">
        <v>0</v>
      </c>
      <c r="I75" s="12">
        <v>0</v>
      </c>
      <c r="J75" s="12">
        <f t="shared" si="5"/>
        <v>0</v>
      </c>
      <c r="K75" s="12">
        <v>0</v>
      </c>
      <c r="L75" s="12">
        <v>0</v>
      </c>
      <c r="M75" s="12">
        <v>0</v>
      </c>
      <c r="N75" s="12">
        <v>0</v>
      </c>
      <c r="O75" s="12">
        <v>0</v>
      </c>
      <c r="P75" s="12">
        <v>1</v>
      </c>
      <c r="Q75" s="12">
        <f t="shared" si="6"/>
        <v>1</v>
      </c>
      <c r="R75" s="12">
        <f t="shared" si="7"/>
        <v>1</v>
      </c>
      <c r="S75" s="12">
        <v>1</v>
      </c>
      <c r="T75" s="12">
        <f t="shared" si="4"/>
        <v>20</v>
      </c>
    </row>
    <row r="76" spans="2:20" ht="16.5" customHeight="1">
      <c r="B76" s="12">
        <v>74</v>
      </c>
      <c r="C76" s="12" t="s">
        <v>235</v>
      </c>
      <c r="D76" s="12" t="s">
        <v>173</v>
      </c>
      <c r="E76" s="12">
        <v>0</v>
      </c>
      <c r="F76" s="12">
        <v>0</v>
      </c>
      <c r="G76" s="12">
        <v>0</v>
      </c>
      <c r="H76" s="12">
        <v>0</v>
      </c>
      <c r="I76" s="12">
        <v>1</v>
      </c>
      <c r="J76" s="12">
        <f t="shared" si="5"/>
        <v>1</v>
      </c>
      <c r="K76" s="12">
        <v>0</v>
      </c>
      <c r="L76" s="12">
        <v>0</v>
      </c>
      <c r="M76" s="12">
        <v>1</v>
      </c>
      <c r="N76" s="12">
        <v>1</v>
      </c>
      <c r="O76" s="12">
        <v>1</v>
      </c>
      <c r="P76" s="12">
        <v>1</v>
      </c>
      <c r="Q76" s="12">
        <f t="shared" si="6"/>
        <v>3</v>
      </c>
      <c r="R76" s="12">
        <f t="shared" si="7"/>
        <v>4</v>
      </c>
      <c r="S76" s="12">
        <v>2</v>
      </c>
      <c r="T76" s="12">
        <f t="shared" ref="T76:T98" si="8">IF(AND(Q76=3,S76=2),100,IF(AND(Q76=2,S76=2),60,IF(AND(Q76=1,S76=2),30,R76*20)))</f>
        <v>100</v>
      </c>
    </row>
    <row r="77" spans="2:20" ht="16.5" customHeight="1">
      <c r="B77" s="12">
        <v>75</v>
      </c>
      <c r="C77" s="12" t="s">
        <v>236</v>
      </c>
      <c r="D77" s="12" t="s">
        <v>174</v>
      </c>
      <c r="E77" s="12">
        <v>0</v>
      </c>
      <c r="F77" s="12">
        <v>0</v>
      </c>
      <c r="G77" s="12">
        <v>0</v>
      </c>
      <c r="H77" s="12">
        <v>0</v>
      </c>
      <c r="I77" s="12">
        <v>0</v>
      </c>
      <c r="J77" s="12">
        <f t="shared" si="5"/>
        <v>0</v>
      </c>
      <c r="K77" s="12">
        <v>0</v>
      </c>
      <c r="L77" s="12">
        <v>0</v>
      </c>
      <c r="M77" s="12">
        <v>0</v>
      </c>
      <c r="N77" s="12">
        <v>1</v>
      </c>
      <c r="O77" s="12">
        <v>1</v>
      </c>
      <c r="P77" s="12">
        <v>1</v>
      </c>
      <c r="Q77" s="12">
        <f t="shared" si="6"/>
        <v>3</v>
      </c>
      <c r="R77" s="12">
        <f t="shared" si="7"/>
        <v>3</v>
      </c>
      <c r="S77" s="12">
        <v>1</v>
      </c>
      <c r="T77" s="12">
        <f t="shared" si="8"/>
        <v>60</v>
      </c>
    </row>
    <row r="78" spans="2:20" ht="16.5" customHeight="1">
      <c r="B78" s="12">
        <v>76</v>
      </c>
      <c r="C78" s="12" t="s">
        <v>237</v>
      </c>
      <c r="D78" s="12" t="s">
        <v>175</v>
      </c>
      <c r="E78" s="12">
        <v>1</v>
      </c>
      <c r="F78" s="12">
        <v>1</v>
      </c>
      <c r="G78" s="12">
        <v>1</v>
      </c>
      <c r="H78" s="12">
        <v>1</v>
      </c>
      <c r="I78" s="12">
        <v>1</v>
      </c>
      <c r="J78" s="12">
        <f t="shared" si="5"/>
        <v>5</v>
      </c>
      <c r="K78" s="12">
        <v>1</v>
      </c>
      <c r="L78" s="12">
        <v>1</v>
      </c>
      <c r="M78" s="12">
        <v>0</v>
      </c>
      <c r="N78" s="12">
        <v>1</v>
      </c>
      <c r="O78" s="12">
        <v>1</v>
      </c>
      <c r="P78" s="12">
        <v>1</v>
      </c>
      <c r="Q78" s="12">
        <f t="shared" si="6"/>
        <v>3</v>
      </c>
      <c r="R78" s="12">
        <f t="shared" si="7"/>
        <v>5</v>
      </c>
      <c r="S78" s="12">
        <v>1</v>
      </c>
      <c r="T78" s="12">
        <f t="shared" si="8"/>
        <v>100</v>
      </c>
    </row>
    <row r="79" spans="2:20" ht="16.5" customHeight="1">
      <c r="B79" s="12">
        <v>77</v>
      </c>
      <c r="C79" s="12" t="s">
        <v>238</v>
      </c>
      <c r="D79" s="12" t="s">
        <v>176</v>
      </c>
      <c r="E79" s="12">
        <v>0</v>
      </c>
      <c r="F79" s="12">
        <v>1</v>
      </c>
      <c r="G79" s="12">
        <v>0</v>
      </c>
      <c r="H79" s="12">
        <v>0</v>
      </c>
      <c r="I79" s="12">
        <v>0</v>
      </c>
      <c r="J79" s="12">
        <f t="shared" si="5"/>
        <v>1</v>
      </c>
      <c r="K79" s="12">
        <v>1</v>
      </c>
      <c r="L79" s="12">
        <v>0</v>
      </c>
      <c r="M79" s="12">
        <v>0</v>
      </c>
      <c r="N79" s="12">
        <v>0</v>
      </c>
      <c r="O79" s="12">
        <v>1</v>
      </c>
      <c r="P79" s="12">
        <v>1</v>
      </c>
      <c r="Q79" s="12">
        <f t="shared" si="6"/>
        <v>2</v>
      </c>
      <c r="R79" s="12">
        <f t="shared" si="7"/>
        <v>3</v>
      </c>
      <c r="S79" s="12">
        <v>1</v>
      </c>
      <c r="T79" s="12">
        <f t="shared" si="8"/>
        <v>60</v>
      </c>
    </row>
    <row r="80" spans="2:20" ht="16.5" customHeight="1">
      <c r="B80" s="12">
        <v>78</v>
      </c>
      <c r="C80" s="12" t="s">
        <v>239</v>
      </c>
      <c r="D80" s="12" t="s">
        <v>177</v>
      </c>
      <c r="E80" s="12">
        <v>1</v>
      </c>
      <c r="F80" s="12">
        <v>0</v>
      </c>
      <c r="G80" s="12">
        <v>0</v>
      </c>
      <c r="H80" s="12">
        <v>0</v>
      </c>
      <c r="I80" s="12">
        <v>0</v>
      </c>
      <c r="J80" s="12">
        <f t="shared" si="5"/>
        <v>1</v>
      </c>
      <c r="K80" s="12">
        <v>0</v>
      </c>
      <c r="L80" s="12">
        <v>0</v>
      </c>
      <c r="M80" s="12">
        <v>0</v>
      </c>
      <c r="N80" s="12">
        <v>1</v>
      </c>
      <c r="O80" s="12">
        <v>0</v>
      </c>
      <c r="P80" s="12">
        <v>1</v>
      </c>
      <c r="Q80" s="12">
        <f t="shared" si="6"/>
        <v>2</v>
      </c>
      <c r="R80" s="12">
        <f t="shared" si="7"/>
        <v>2</v>
      </c>
      <c r="S80" s="12">
        <v>2</v>
      </c>
      <c r="T80" s="12">
        <f t="shared" si="8"/>
        <v>60</v>
      </c>
    </row>
    <row r="81" spans="2:20" ht="16.5" customHeight="1">
      <c r="B81" s="12">
        <v>79</v>
      </c>
      <c r="C81" s="12" t="s">
        <v>240</v>
      </c>
      <c r="D81" s="36" t="s">
        <v>323</v>
      </c>
      <c r="E81" s="12">
        <v>1</v>
      </c>
      <c r="F81" s="12">
        <v>0</v>
      </c>
      <c r="G81" s="12">
        <v>1</v>
      </c>
      <c r="H81" s="12">
        <v>0</v>
      </c>
      <c r="I81" s="12">
        <v>1</v>
      </c>
      <c r="J81" s="12">
        <f t="shared" si="5"/>
        <v>3</v>
      </c>
      <c r="K81" s="12">
        <v>1</v>
      </c>
      <c r="L81" s="12">
        <v>1</v>
      </c>
      <c r="M81" s="12">
        <v>0</v>
      </c>
      <c r="N81" s="12">
        <v>1</v>
      </c>
      <c r="O81" s="12">
        <v>1</v>
      </c>
      <c r="P81" s="12">
        <v>1</v>
      </c>
      <c r="Q81" s="12">
        <f t="shared" si="6"/>
        <v>3</v>
      </c>
      <c r="R81" s="12">
        <f t="shared" si="7"/>
        <v>5</v>
      </c>
      <c r="S81" s="12">
        <v>1</v>
      </c>
      <c r="T81" s="12">
        <f t="shared" si="8"/>
        <v>100</v>
      </c>
    </row>
    <row r="82" spans="2:20" ht="16.5" customHeight="1">
      <c r="B82" s="12">
        <v>80</v>
      </c>
      <c r="C82" s="12" t="s">
        <v>241</v>
      </c>
      <c r="D82" s="12" t="s">
        <v>178</v>
      </c>
      <c r="E82" s="12">
        <v>1</v>
      </c>
      <c r="F82" s="12">
        <v>1</v>
      </c>
      <c r="G82" s="12">
        <v>1</v>
      </c>
      <c r="H82" s="12">
        <v>0</v>
      </c>
      <c r="I82" s="12">
        <v>0</v>
      </c>
      <c r="J82" s="12">
        <f t="shared" si="5"/>
        <v>3</v>
      </c>
      <c r="K82" s="12">
        <v>0</v>
      </c>
      <c r="L82" s="12">
        <v>0</v>
      </c>
      <c r="M82" s="12">
        <v>0</v>
      </c>
      <c r="N82" s="12">
        <v>1</v>
      </c>
      <c r="O82" s="12">
        <v>1</v>
      </c>
      <c r="P82" s="12">
        <v>1</v>
      </c>
      <c r="Q82" s="12">
        <f t="shared" si="6"/>
        <v>3</v>
      </c>
      <c r="R82" s="12">
        <f t="shared" si="7"/>
        <v>3</v>
      </c>
      <c r="S82" s="12">
        <v>2</v>
      </c>
      <c r="T82" s="12">
        <f t="shared" si="8"/>
        <v>100</v>
      </c>
    </row>
    <row r="83" spans="2:20" ht="16.5" customHeight="1">
      <c r="B83" s="12">
        <v>81</v>
      </c>
      <c r="C83" s="12" t="s">
        <v>241</v>
      </c>
      <c r="D83" s="12" t="s">
        <v>179</v>
      </c>
      <c r="E83" s="12">
        <v>0</v>
      </c>
      <c r="F83" s="12">
        <v>0</v>
      </c>
      <c r="G83" s="12">
        <v>1</v>
      </c>
      <c r="H83" s="12">
        <v>0</v>
      </c>
      <c r="I83" s="12">
        <v>0</v>
      </c>
      <c r="J83" s="12">
        <f t="shared" si="5"/>
        <v>1</v>
      </c>
      <c r="K83" s="12">
        <v>0</v>
      </c>
      <c r="L83" s="12">
        <v>0</v>
      </c>
      <c r="M83" s="12">
        <v>0</v>
      </c>
      <c r="N83" s="12">
        <v>1</v>
      </c>
      <c r="O83" s="12">
        <v>1</v>
      </c>
      <c r="P83" s="12">
        <v>1</v>
      </c>
      <c r="Q83" s="12">
        <f t="shared" si="6"/>
        <v>3</v>
      </c>
      <c r="R83" s="12">
        <f t="shared" si="7"/>
        <v>3</v>
      </c>
      <c r="S83" s="12">
        <v>2</v>
      </c>
      <c r="T83" s="12">
        <f t="shared" si="8"/>
        <v>100</v>
      </c>
    </row>
    <row r="84" spans="2:20" ht="16.5" customHeight="1">
      <c r="B84" s="12">
        <v>82</v>
      </c>
      <c r="C84" s="12" t="s">
        <v>242</v>
      </c>
      <c r="D84" s="12" t="s">
        <v>180</v>
      </c>
      <c r="E84" s="12">
        <v>0</v>
      </c>
      <c r="F84" s="12">
        <v>0</v>
      </c>
      <c r="G84" s="12">
        <v>0</v>
      </c>
      <c r="H84" s="12">
        <v>0</v>
      </c>
      <c r="I84" s="12">
        <v>1</v>
      </c>
      <c r="J84" s="12">
        <f t="shared" si="5"/>
        <v>1</v>
      </c>
      <c r="K84" s="12">
        <v>0</v>
      </c>
      <c r="L84" s="12">
        <v>0</v>
      </c>
      <c r="M84" s="12">
        <v>0</v>
      </c>
      <c r="N84" s="12">
        <v>0</v>
      </c>
      <c r="O84" s="12">
        <v>0</v>
      </c>
      <c r="P84" s="12">
        <v>1</v>
      </c>
      <c r="Q84" s="12">
        <f t="shared" si="6"/>
        <v>1</v>
      </c>
      <c r="R84" s="12">
        <f t="shared" si="7"/>
        <v>1</v>
      </c>
      <c r="S84" s="12">
        <v>2</v>
      </c>
      <c r="T84" s="12">
        <f t="shared" si="8"/>
        <v>30</v>
      </c>
    </row>
    <row r="85" spans="2:20" ht="16.5" customHeight="1">
      <c r="B85" s="12">
        <v>83</v>
      </c>
      <c r="C85" s="12" t="s">
        <v>243</v>
      </c>
      <c r="D85" s="12" t="s">
        <v>181</v>
      </c>
      <c r="E85" s="12">
        <v>1</v>
      </c>
      <c r="F85" s="12">
        <v>0</v>
      </c>
      <c r="G85" s="12">
        <v>0</v>
      </c>
      <c r="H85" s="12">
        <v>0</v>
      </c>
      <c r="I85" s="12">
        <v>0</v>
      </c>
      <c r="J85" s="12">
        <f t="shared" si="5"/>
        <v>1</v>
      </c>
      <c r="K85" s="12">
        <v>0</v>
      </c>
      <c r="L85" s="12">
        <v>0</v>
      </c>
      <c r="M85" s="12">
        <v>0</v>
      </c>
      <c r="N85" s="12">
        <v>1</v>
      </c>
      <c r="O85" s="12">
        <v>0</v>
      </c>
      <c r="P85" s="12">
        <v>1</v>
      </c>
      <c r="Q85" s="12">
        <f t="shared" si="6"/>
        <v>2</v>
      </c>
      <c r="R85" s="12">
        <f t="shared" si="7"/>
        <v>2</v>
      </c>
      <c r="S85" s="12">
        <v>2</v>
      </c>
      <c r="T85" s="12">
        <f t="shared" si="8"/>
        <v>60</v>
      </c>
    </row>
    <row r="86" spans="2:20" ht="16.5" customHeight="1">
      <c r="B86" s="12">
        <v>84</v>
      </c>
      <c r="C86" s="12" t="s">
        <v>243</v>
      </c>
      <c r="D86" s="12" t="s">
        <v>182</v>
      </c>
      <c r="E86" s="12">
        <v>1</v>
      </c>
      <c r="F86" s="12">
        <v>1</v>
      </c>
      <c r="G86" s="12">
        <v>0</v>
      </c>
      <c r="H86" s="12">
        <v>0</v>
      </c>
      <c r="I86" s="12">
        <v>1</v>
      </c>
      <c r="J86" s="12">
        <f t="shared" si="5"/>
        <v>3</v>
      </c>
      <c r="K86" s="12">
        <v>1</v>
      </c>
      <c r="L86" s="12">
        <v>1</v>
      </c>
      <c r="M86" s="12">
        <v>0</v>
      </c>
      <c r="N86" s="12">
        <v>1</v>
      </c>
      <c r="O86" s="12">
        <v>1</v>
      </c>
      <c r="P86" s="12">
        <v>1</v>
      </c>
      <c r="Q86" s="12">
        <f t="shared" si="6"/>
        <v>3</v>
      </c>
      <c r="R86" s="12">
        <f t="shared" si="7"/>
        <v>5</v>
      </c>
      <c r="S86" s="12">
        <v>1</v>
      </c>
      <c r="T86" s="12">
        <f t="shared" si="8"/>
        <v>100</v>
      </c>
    </row>
    <row r="87" spans="2:20" ht="16.5" customHeight="1">
      <c r="B87" s="12">
        <v>85</v>
      </c>
      <c r="C87" s="12" t="s">
        <v>244</v>
      </c>
      <c r="D87" s="12" t="s">
        <v>183</v>
      </c>
      <c r="E87" s="12">
        <v>0</v>
      </c>
      <c r="F87" s="12">
        <v>0</v>
      </c>
      <c r="G87" s="12">
        <v>0</v>
      </c>
      <c r="H87" s="12">
        <v>0</v>
      </c>
      <c r="I87" s="12">
        <v>0</v>
      </c>
      <c r="J87" s="12">
        <f t="shared" si="5"/>
        <v>0</v>
      </c>
      <c r="K87" s="12">
        <v>0</v>
      </c>
      <c r="L87" s="12">
        <v>0</v>
      </c>
      <c r="M87" s="12">
        <v>0</v>
      </c>
      <c r="N87" s="12">
        <v>1</v>
      </c>
      <c r="O87" s="12">
        <v>1</v>
      </c>
      <c r="P87" s="12">
        <v>1</v>
      </c>
      <c r="Q87" s="12">
        <f t="shared" si="6"/>
        <v>3</v>
      </c>
      <c r="R87" s="12">
        <f t="shared" si="7"/>
        <v>3</v>
      </c>
      <c r="S87" s="12">
        <v>1</v>
      </c>
      <c r="T87" s="12">
        <f t="shared" si="8"/>
        <v>60</v>
      </c>
    </row>
    <row r="88" spans="2:20" ht="16.5" customHeight="1">
      <c r="B88" s="12">
        <v>86</v>
      </c>
      <c r="C88" s="12" t="s">
        <v>245</v>
      </c>
      <c r="D88" s="12" t="s">
        <v>184</v>
      </c>
      <c r="E88" s="12">
        <v>0</v>
      </c>
      <c r="F88" s="12">
        <v>0</v>
      </c>
      <c r="G88" s="12">
        <v>0</v>
      </c>
      <c r="H88" s="12">
        <v>0</v>
      </c>
      <c r="I88" s="12">
        <v>0</v>
      </c>
      <c r="J88" s="12">
        <f t="shared" si="5"/>
        <v>0</v>
      </c>
      <c r="K88" s="12">
        <v>0</v>
      </c>
      <c r="L88" s="12">
        <v>0</v>
      </c>
      <c r="M88" s="12">
        <v>0</v>
      </c>
      <c r="N88" s="12">
        <v>1</v>
      </c>
      <c r="O88" s="12">
        <v>0</v>
      </c>
      <c r="P88" s="12">
        <v>1</v>
      </c>
      <c r="Q88" s="12">
        <f t="shared" si="6"/>
        <v>2</v>
      </c>
      <c r="R88" s="12">
        <f t="shared" si="7"/>
        <v>2</v>
      </c>
      <c r="S88" s="12">
        <v>2</v>
      </c>
      <c r="T88" s="12">
        <f t="shared" si="8"/>
        <v>60</v>
      </c>
    </row>
    <row r="89" spans="2:20" ht="16.5" customHeight="1">
      <c r="B89" s="12">
        <v>87</v>
      </c>
      <c r="C89" s="12" t="s">
        <v>246</v>
      </c>
      <c r="D89" s="12" t="s">
        <v>185</v>
      </c>
      <c r="E89" s="12">
        <v>0</v>
      </c>
      <c r="F89" s="12">
        <v>0</v>
      </c>
      <c r="G89" s="12">
        <v>0</v>
      </c>
      <c r="H89" s="12">
        <v>0</v>
      </c>
      <c r="I89" s="12">
        <v>0</v>
      </c>
      <c r="J89" s="12">
        <f t="shared" si="5"/>
        <v>0</v>
      </c>
      <c r="K89" s="12">
        <v>0</v>
      </c>
      <c r="L89" s="12">
        <v>0</v>
      </c>
      <c r="M89" s="12">
        <v>0</v>
      </c>
      <c r="N89" s="12">
        <v>0</v>
      </c>
      <c r="O89" s="12">
        <v>0</v>
      </c>
      <c r="P89" s="12">
        <v>1</v>
      </c>
      <c r="Q89" s="12">
        <f t="shared" si="6"/>
        <v>1</v>
      </c>
      <c r="R89" s="12">
        <f t="shared" si="7"/>
        <v>1</v>
      </c>
      <c r="S89" s="12">
        <v>1</v>
      </c>
      <c r="T89" s="12">
        <f t="shared" si="8"/>
        <v>20</v>
      </c>
    </row>
    <row r="90" spans="2:20" ht="16.5" customHeight="1">
      <c r="B90" s="12">
        <v>88</v>
      </c>
      <c r="C90" s="12" t="s">
        <v>247</v>
      </c>
      <c r="D90" s="12" t="s">
        <v>186</v>
      </c>
      <c r="E90" s="12">
        <v>1</v>
      </c>
      <c r="F90" s="12">
        <v>0</v>
      </c>
      <c r="G90" s="12">
        <v>0</v>
      </c>
      <c r="H90" s="12">
        <v>0</v>
      </c>
      <c r="I90" s="12">
        <v>0</v>
      </c>
      <c r="J90" s="12">
        <f t="shared" si="5"/>
        <v>1</v>
      </c>
      <c r="K90" s="12">
        <v>0</v>
      </c>
      <c r="L90" s="12">
        <v>0</v>
      </c>
      <c r="M90" s="12">
        <v>0</v>
      </c>
      <c r="N90" s="12">
        <v>1</v>
      </c>
      <c r="O90" s="12">
        <v>0</v>
      </c>
      <c r="P90" s="12">
        <v>1</v>
      </c>
      <c r="Q90" s="12">
        <f t="shared" si="6"/>
        <v>2</v>
      </c>
      <c r="R90" s="12">
        <f t="shared" si="7"/>
        <v>2</v>
      </c>
      <c r="S90" s="12">
        <v>1</v>
      </c>
      <c r="T90" s="12">
        <f t="shared" si="8"/>
        <v>40</v>
      </c>
    </row>
    <row r="91" spans="2:20" ht="16.5" customHeight="1">
      <c r="B91" s="12">
        <v>89</v>
      </c>
      <c r="C91" s="12" t="s">
        <v>248</v>
      </c>
      <c r="D91" s="12" t="s">
        <v>187</v>
      </c>
      <c r="E91" s="12">
        <v>0</v>
      </c>
      <c r="F91" s="12">
        <v>0</v>
      </c>
      <c r="G91" s="12">
        <v>0</v>
      </c>
      <c r="H91" s="12">
        <v>0</v>
      </c>
      <c r="I91" s="12">
        <v>0</v>
      </c>
      <c r="J91" s="12">
        <f t="shared" si="5"/>
        <v>0</v>
      </c>
      <c r="K91" s="12">
        <v>0</v>
      </c>
      <c r="L91" s="12">
        <v>0</v>
      </c>
      <c r="M91" s="12">
        <v>0</v>
      </c>
      <c r="N91" s="12">
        <v>1</v>
      </c>
      <c r="O91" s="12">
        <v>0</v>
      </c>
      <c r="P91" s="12">
        <v>1</v>
      </c>
      <c r="Q91" s="12">
        <f t="shared" si="6"/>
        <v>2</v>
      </c>
      <c r="R91" s="12">
        <f t="shared" si="7"/>
        <v>2</v>
      </c>
      <c r="S91" s="12">
        <v>2</v>
      </c>
      <c r="T91" s="12">
        <f t="shared" si="8"/>
        <v>60</v>
      </c>
    </row>
    <row r="92" spans="2:20" ht="16.5" customHeight="1">
      <c r="B92" s="12">
        <v>90</v>
      </c>
      <c r="C92" s="12" t="s">
        <v>249</v>
      </c>
      <c r="D92" s="12" t="s">
        <v>188</v>
      </c>
      <c r="E92" s="12">
        <v>0</v>
      </c>
      <c r="F92" s="12">
        <v>0</v>
      </c>
      <c r="G92" s="12">
        <v>0</v>
      </c>
      <c r="H92" s="12">
        <v>0</v>
      </c>
      <c r="I92" s="12">
        <v>1</v>
      </c>
      <c r="J92" s="12">
        <f t="shared" si="5"/>
        <v>1</v>
      </c>
      <c r="K92" s="12">
        <v>0</v>
      </c>
      <c r="L92" s="12">
        <v>0</v>
      </c>
      <c r="M92" s="12">
        <v>0</v>
      </c>
      <c r="N92" s="12">
        <v>1</v>
      </c>
      <c r="O92" s="12">
        <v>0</v>
      </c>
      <c r="P92" s="12">
        <v>1</v>
      </c>
      <c r="Q92" s="12">
        <f t="shared" si="6"/>
        <v>2</v>
      </c>
      <c r="R92" s="12">
        <f t="shared" si="7"/>
        <v>2</v>
      </c>
      <c r="S92" s="12">
        <v>2</v>
      </c>
      <c r="T92" s="12">
        <f t="shared" si="8"/>
        <v>60</v>
      </c>
    </row>
    <row r="93" spans="2:20" ht="16.5" customHeight="1">
      <c r="B93" s="12">
        <v>91</v>
      </c>
      <c r="C93" s="12" t="s">
        <v>250</v>
      </c>
      <c r="D93" s="12" t="s">
        <v>189</v>
      </c>
      <c r="E93" s="12">
        <v>0</v>
      </c>
      <c r="F93" s="12">
        <v>1</v>
      </c>
      <c r="G93" s="12">
        <v>0</v>
      </c>
      <c r="H93" s="12">
        <v>0</v>
      </c>
      <c r="I93" s="12">
        <v>1</v>
      </c>
      <c r="J93" s="12">
        <f t="shared" si="5"/>
        <v>2</v>
      </c>
      <c r="K93" s="12">
        <v>0</v>
      </c>
      <c r="L93" s="12">
        <v>0</v>
      </c>
      <c r="M93" s="12">
        <v>0</v>
      </c>
      <c r="N93" s="12">
        <v>1</v>
      </c>
      <c r="O93" s="12">
        <v>1</v>
      </c>
      <c r="P93" s="12">
        <v>1</v>
      </c>
      <c r="Q93" s="12">
        <f t="shared" si="6"/>
        <v>3</v>
      </c>
      <c r="R93" s="12">
        <f t="shared" si="7"/>
        <v>3</v>
      </c>
      <c r="S93" s="12">
        <v>1</v>
      </c>
      <c r="T93" s="12">
        <f t="shared" si="8"/>
        <v>60</v>
      </c>
    </row>
    <row r="94" spans="2:20" ht="16.5" customHeight="1">
      <c r="B94" s="12">
        <v>92</v>
      </c>
      <c r="C94" s="12" t="s">
        <v>251</v>
      </c>
      <c r="D94" s="12" t="s">
        <v>190</v>
      </c>
      <c r="E94" s="12">
        <v>1</v>
      </c>
      <c r="F94" s="12">
        <v>1</v>
      </c>
      <c r="G94" s="12">
        <v>1</v>
      </c>
      <c r="H94" s="12">
        <v>1</v>
      </c>
      <c r="I94" s="12">
        <v>1</v>
      </c>
      <c r="J94" s="12">
        <f t="shared" si="5"/>
        <v>5</v>
      </c>
      <c r="K94" s="12">
        <v>1</v>
      </c>
      <c r="L94" s="12">
        <v>1</v>
      </c>
      <c r="M94" s="12">
        <v>1</v>
      </c>
      <c r="N94" s="12">
        <v>1</v>
      </c>
      <c r="O94" s="12">
        <v>1</v>
      </c>
      <c r="P94" s="12">
        <v>1</v>
      </c>
      <c r="Q94" s="12">
        <f t="shared" si="6"/>
        <v>3</v>
      </c>
      <c r="R94" s="12">
        <f t="shared" si="7"/>
        <v>6</v>
      </c>
      <c r="S94" s="12">
        <v>2</v>
      </c>
      <c r="T94" s="12">
        <f t="shared" si="8"/>
        <v>100</v>
      </c>
    </row>
    <row r="95" spans="2:20" ht="16.5" customHeight="1">
      <c r="B95" s="12">
        <v>93</v>
      </c>
      <c r="C95" s="12" t="s">
        <v>251</v>
      </c>
      <c r="D95" s="12" t="s">
        <v>195</v>
      </c>
      <c r="E95" s="12">
        <v>1</v>
      </c>
      <c r="F95" s="12">
        <v>1</v>
      </c>
      <c r="G95" s="12">
        <v>1</v>
      </c>
      <c r="H95" s="12">
        <v>0</v>
      </c>
      <c r="I95" s="12">
        <v>1</v>
      </c>
      <c r="J95" s="12">
        <f t="shared" si="5"/>
        <v>4</v>
      </c>
      <c r="K95" s="12">
        <v>0</v>
      </c>
      <c r="L95" s="12">
        <v>0</v>
      </c>
      <c r="M95" s="12">
        <v>0</v>
      </c>
      <c r="N95" s="12">
        <v>1</v>
      </c>
      <c r="O95" s="12">
        <v>1</v>
      </c>
      <c r="P95" s="12">
        <v>1</v>
      </c>
      <c r="Q95" s="12">
        <f t="shared" si="6"/>
        <v>3</v>
      </c>
      <c r="R95" s="12">
        <f t="shared" si="7"/>
        <v>3</v>
      </c>
      <c r="S95" s="12">
        <v>2</v>
      </c>
      <c r="T95" s="12">
        <f t="shared" si="8"/>
        <v>100</v>
      </c>
    </row>
    <row r="96" spans="2:20" ht="16.5" customHeight="1">
      <c r="B96" s="12">
        <v>94</v>
      </c>
      <c r="C96" s="12" t="s">
        <v>252</v>
      </c>
      <c r="D96" s="12" t="s">
        <v>192</v>
      </c>
      <c r="E96" s="12">
        <v>0</v>
      </c>
      <c r="F96" s="12">
        <v>1</v>
      </c>
      <c r="G96" s="12">
        <v>0</v>
      </c>
      <c r="H96" s="12">
        <v>0</v>
      </c>
      <c r="I96" s="12">
        <v>0</v>
      </c>
      <c r="J96" s="12">
        <f t="shared" si="5"/>
        <v>1</v>
      </c>
      <c r="K96" s="12">
        <v>0</v>
      </c>
      <c r="L96" s="12">
        <v>0</v>
      </c>
      <c r="M96" s="12">
        <v>0</v>
      </c>
      <c r="N96" s="12">
        <v>1</v>
      </c>
      <c r="O96" s="12">
        <v>1</v>
      </c>
      <c r="P96" s="12">
        <v>1</v>
      </c>
      <c r="Q96" s="12">
        <f t="shared" si="6"/>
        <v>3</v>
      </c>
      <c r="R96" s="12">
        <f t="shared" si="7"/>
        <v>3</v>
      </c>
      <c r="S96" s="12">
        <v>1</v>
      </c>
      <c r="T96" s="12">
        <f t="shared" si="8"/>
        <v>60</v>
      </c>
    </row>
    <row r="97" spans="2:20" ht="16.5" customHeight="1">
      <c r="B97" s="12">
        <v>95</v>
      </c>
      <c r="C97" s="12" t="s">
        <v>252</v>
      </c>
      <c r="D97" s="12" t="s">
        <v>193</v>
      </c>
      <c r="E97" s="12">
        <v>1</v>
      </c>
      <c r="F97" s="12">
        <v>1</v>
      </c>
      <c r="G97" s="12">
        <v>1</v>
      </c>
      <c r="H97" s="12">
        <v>1</v>
      </c>
      <c r="I97" s="12">
        <v>1</v>
      </c>
      <c r="J97" s="12">
        <f t="shared" si="5"/>
        <v>5</v>
      </c>
      <c r="K97" s="12">
        <v>1</v>
      </c>
      <c r="L97" s="12">
        <v>1</v>
      </c>
      <c r="M97" s="12">
        <v>1</v>
      </c>
      <c r="N97" s="12">
        <v>1</v>
      </c>
      <c r="O97" s="12">
        <v>1</v>
      </c>
      <c r="P97" s="12">
        <v>1</v>
      </c>
      <c r="Q97" s="12">
        <f t="shared" si="6"/>
        <v>3</v>
      </c>
      <c r="R97" s="12">
        <f t="shared" si="7"/>
        <v>6</v>
      </c>
      <c r="S97" s="12">
        <v>2</v>
      </c>
      <c r="T97" s="12">
        <f t="shared" si="8"/>
        <v>100</v>
      </c>
    </row>
    <row r="98" spans="2:20" ht="16.5" customHeight="1">
      <c r="B98" s="12">
        <v>96</v>
      </c>
      <c r="C98" s="12" t="s">
        <v>253</v>
      </c>
      <c r="D98" s="12" t="s">
        <v>194</v>
      </c>
      <c r="E98" s="12">
        <v>1</v>
      </c>
      <c r="F98" s="12">
        <v>0</v>
      </c>
      <c r="G98" s="12">
        <v>1</v>
      </c>
      <c r="H98" s="12">
        <v>0</v>
      </c>
      <c r="I98" s="12">
        <v>1</v>
      </c>
      <c r="J98" s="12">
        <f t="shared" si="5"/>
        <v>3</v>
      </c>
      <c r="K98" s="12">
        <v>0</v>
      </c>
      <c r="L98" s="12">
        <v>0</v>
      </c>
      <c r="M98" s="12">
        <v>0</v>
      </c>
      <c r="N98" s="12">
        <v>1</v>
      </c>
      <c r="O98" s="12">
        <v>1</v>
      </c>
      <c r="P98" s="12">
        <v>1</v>
      </c>
      <c r="Q98" s="12">
        <f t="shared" si="6"/>
        <v>3</v>
      </c>
      <c r="R98" s="12">
        <f t="shared" si="7"/>
        <v>3</v>
      </c>
      <c r="S98" s="12">
        <v>1</v>
      </c>
      <c r="T98" s="12">
        <f t="shared" si="8"/>
        <v>60</v>
      </c>
    </row>
  </sheetData>
  <mergeCells count="7">
    <mergeCell ref="R1:S2"/>
    <mergeCell ref="T1:T2"/>
    <mergeCell ref="B1:B2"/>
    <mergeCell ref="C1:C2"/>
    <mergeCell ref="D1:D2"/>
    <mergeCell ref="E1:J1"/>
    <mergeCell ref="K1:Q1"/>
  </mergeCells>
  <conditionalFormatting sqref="T3:T1048576">
    <cfRule type="cellIs" dxfId="0" priority="1" operator="greaterThan">
      <formula>100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 codeName="Лист5"/>
  <dimension ref="A1:P270"/>
  <sheetViews>
    <sheetView topLeftCell="A31" workbookViewId="0">
      <selection activeCell="C46" sqref="C46"/>
    </sheetView>
  </sheetViews>
  <sheetFormatPr defaultRowHeight="15"/>
  <cols>
    <col min="1" max="1" width="11.85546875" customWidth="1"/>
    <col min="2" max="2" width="18.28515625" customWidth="1"/>
    <col min="3" max="3" width="78.7109375" customWidth="1"/>
    <col min="4" max="4" width="7.42578125" customWidth="1"/>
  </cols>
  <sheetData>
    <row r="1" spans="1:16">
      <c r="A1" s="58" t="s">
        <v>316</v>
      </c>
      <c r="B1" s="58" t="s">
        <v>80</v>
      </c>
      <c r="C1" s="58" t="s">
        <v>71</v>
      </c>
      <c r="D1" s="74" t="s">
        <v>46</v>
      </c>
      <c r="E1" s="74"/>
      <c r="F1" s="74"/>
      <c r="G1" s="74" t="s">
        <v>47</v>
      </c>
      <c r="H1" s="74"/>
      <c r="I1" s="74"/>
      <c r="J1" s="55" t="s">
        <v>48</v>
      </c>
      <c r="K1" s="56"/>
      <c r="L1" s="56"/>
      <c r="M1" s="57"/>
      <c r="N1" s="69" t="s">
        <v>16</v>
      </c>
    </row>
    <row r="2" spans="1:16" ht="202.5">
      <c r="A2" s="58"/>
      <c r="B2" s="58"/>
      <c r="C2" s="58"/>
      <c r="D2" s="31" t="s">
        <v>49</v>
      </c>
      <c r="E2" s="32" t="s">
        <v>50</v>
      </c>
      <c r="F2" s="32" t="s">
        <v>51</v>
      </c>
      <c r="G2" s="31" t="s">
        <v>52</v>
      </c>
      <c r="H2" s="32" t="s">
        <v>53</v>
      </c>
      <c r="I2" s="32" t="s">
        <v>54</v>
      </c>
      <c r="J2" s="31" t="s">
        <v>55</v>
      </c>
      <c r="K2" s="31" t="s">
        <v>56</v>
      </c>
      <c r="L2" s="31" t="s">
        <v>57</v>
      </c>
      <c r="M2" s="31" t="s">
        <v>58</v>
      </c>
      <c r="N2" s="70"/>
    </row>
    <row r="3" spans="1:16" s="46" customFormat="1">
      <c r="A3" s="45"/>
      <c r="B3" s="45"/>
      <c r="C3" s="45"/>
      <c r="D3" s="50"/>
      <c r="E3" s="50">
        <v>100</v>
      </c>
      <c r="F3" s="50">
        <f>E3*0.3</f>
        <v>30</v>
      </c>
      <c r="G3" s="50"/>
      <c r="H3" s="50">
        <v>100</v>
      </c>
      <c r="I3" s="50">
        <f>H3*0.4</f>
        <v>40</v>
      </c>
      <c r="J3" s="50"/>
      <c r="K3" s="50"/>
      <c r="L3" s="50">
        <v>100</v>
      </c>
      <c r="M3" s="50">
        <f>L3*0.3</f>
        <v>30</v>
      </c>
      <c r="N3" s="50">
        <f>F3+I3+M3</f>
        <v>100</v>
      </c>
    </row>
    <row r="4" spans="1:16" s="46" customFormat="1">
      <c r="A4" s="45">
        <v>1</v>
      </c>
      <c r="B4" s="45" t="s">
        <v>196</v>
      </c>
      <c r="C4" s="45" t="s">
        <v>106</v>
      </c>
      <c r="D4" s="45">
        <v>1</v>
      </c>
      <c r="E4" s="47">
        <f>IF(D4&lt;=4,D4*20,100)</f>
        <v>20</v>
      </c>
      <c r="F4" s="45">
        <f t="shared" ref="F4:F67" si="0">E4*0.3</f>
        <v>6</v>
      </c>
      <c r="G4" s="45">
        <v>3</v>
      </c>
      <c r="H4" s="48">
        <v>60</v>
      </c>
      <c r="I4" s="48">
        <f t="shared" ref="I4:I67" si="1">H4*0.4</f>
        <v>24</v>
      </c>
      <c r="J4" s="47">
        <v>5</v>
      </c>
      <c r="K4" s="47">
        <v>5</v>
      </c>
      <c r="L4" s="47">
        <f>J4/K4*100</f>
        <v>100</v>
      </c>
      <c r="M4" s="47">
        <f t="shared" ref="M4:M9" si="2">L4*0.3</f>
        <v>30</v>
      </c>
      <c r="N4" s="48">
        <f t="shared" ref="N4:N69" si="3">F4+I4+M4</f>
        <v>60</v>
      </c>
      <c r="P4" s="49"/>
    </row>
    <row r="5" spans="1:16" s="46" customFormat="1">
      <c r="A5" s="45">
        <v>2</v>
      </c>
      <c r="B5" s="45" t="s">
        <v>197</v>
      </c>
      <c r="C5" s="45" t="s">
        <v>107</v>
      </c>
      <c r="D5" s="45">
        <v>4</v>
      </c>
      <c r="E5" s="47">
        <f t="shared" ref="E5:E68" si="4">IF(D5&lt;=4,D5*20,100)</f>
        <v>80</v>
      </c>
      <c r="F5" s="45">
        <f t="shared" si="0"/>
        <v>24</v>
      </c>
      <c r="G5" s="45">
        <v>5</v>
      </c>
      <c r="H5" s="47">
        <v>100</v>
      </c>
      <c r="I5" s="47">
        <f t="shared" si="1"/>
        <v>40</v>
      </c>
      <c r="J5" s="47">
        <v>39</v>
      </c>
      <c r="K5" s="47">
        <v>40</v>
      </c>
      <c r="L5" s="48">
        <v>97</v>
      </c>
      <c r="M5" s="48">
        <f t="shared" si="2"/>
        <v>29.099999999999998</v>
      </c>
      <c r="N5" s="48">
        <f t="shared" si="3"/>
        <v>93.1</v>
      </c>
      <c r="P5" s="49"/>
    </row>
    <row r="6" spans="1:16" s="46" customFormat="1" ht="13.5" customHeight="1">
      <c r="A6" s="45">
        <v>3</v>
      </c>
      <c r="B6" s="45" t="s">
        <v>198</v>
      </c>
      <c r="C6" s="45" t="s">
        <v>108</v>
      </c>
      <c r="D6" s="45">
        <v>4</v>
      </c>
      <c r="E6" s="47">
        <f t="shared" si="4"/>
        <v>80</v>
      </c>
      <c r="F6" s="45">
        <f t="shared" si="0"/>
        <v>24</v>
      </c>
      <c r="G6" s="45">
        <v>5</v>
      </c>
      <c r="H6" s="47">
        <v>100</v>
      </c>
      <c r="I6" s="47">
        <f t="shared" si="1"/>
        <v>40</v>
      </c>
      <c r="J6" s="47">
        <v>14</v>
      </c>
      <c r="K6" s="47">
        <v>14</v>
      </c>
      <c r="L6" s="47">
        <f t="shared" ref="L6:L9" si="5">J6/K6*100</f>
        <v>100</v>
      </c>
      <c r="M6" s="47">
        <f t="shared" si="2"/>
        <v>30</v>
      </c>
      <c r="N6" s="47">
        <f t="shared" si="3"/>
        <v>94</v>
      </c>
      <c r="P6" s="49"/>
    </row>
    <row r="7" spans="1:16" s="46" customFormat="1">
      <c r="A7" s="45">
        <v>4</v>
      </c>
      <c r="B7" s="45" t="s">
        <v>199</v>
      </c>
      <c r="C7" s="45" t="s">
        <v>109</v>
      </c>
      <c r="D7" s="45">
        <v>2</v>
      </c>
      <c r="E7" s="47">
        <f t="shared" si="4"/>
        <v>40</v>
      </c>
      <c r="F7" s="45">
        <f t="shared" si="0"/>
        <v>12</v>
      </c>
      <c r="G7" s="45">
        <v>3</v>
      </c>
      <c r="H7" s="48">
        <v>60</v>
      </c>
      <c r="I7" s="48">
        <f t="shared" si="1"/>
        <v>24</v>
      </c>
      <c r="J7" s="47">
        <v>4</v>
      </c>
      <c r="K7" s="47">
        <v>5</v>
      </c>
      <c r="L7" s="47">
        <f t="shared" si="5"/>
        <v>80</v>
      </c>
      <c r="M7" s="47">
        <f t="shared" si="2"/>
        <v>24</v>
      </c>
      <c r="N7" s="48">
        <f t="shared" si="3"/>
        <v>60</v>
      </c>
      <c r="P7" s="49"/>
    </row>
    <row r="8" spans="1:16" s="46" customFormat="1">
      <c r="A8" s="45">
        <v>5</v>
      </c>
      <c r="B8" s="45" t="s">
        <v>199</v>
      </c>
      <c r="C8" s="45" t="s">
        <v>110</v>
      </c>
      <c r="D8" s="45">
        <v>4</v>
      </c>
      <c r="E8" s="47">
        <f t="shared" si="4"/>
        <v>80</v>
      </c>
      <c r="F8" s="45">
        <f t="shared" si="0"/>
        <v>24</v>
      </c>
      <c r="G8" s="45">
        <v>5</v>
      </c>
      <c r="H8" s="47">
        <v>100</v>
      </c>
      <c r="I8" s="47">
        <f t="shared" si="1"/>
        <v>40</v>
      </c>
      <c r="J8" s="47">
        <v>61</v>
      </c>
      <c r="K8" s="47">
        <v>62</v>
      </c>
      <c r="L8" s="48">
        <v>98</v>
      </c>
      <c r="M8" s="48">
        <f t="shared" si="2"/>
        <v>29.4</v>
      </c>
      <c r="N8" s="48">
        <f t="shared" si="3"/>
        <v>93.4</v>
      </c>
      <c r="P8" s="49"/>
    </row>
    <row r="9" spans="1:16" s="46" customFormat="1">
      <c r="A9" s="45">
        <v>6</v>
      </c>
      <c r="B9" s="45" t="s">
        <v>199</v>
      </c>
      <c r="C9" s="45" t="s">
        <v>111</v>
      </c>
      <c r="D9" s="45">
        <v>4</v>
      </c>
      <c r="E9" s="47">
        <f t="shared" si="4"/>
        <v>80</v>
      </c>
      <c r="F9" s="45">
        <f t="shared" si="0"/>
        <v>24</v>
      </c>
      <c r="G9" s="45">
        <v>5</v>
      </c>
      <c r="H9" s="47">
        <v>100</v>
      </c>
      <c r="I9" s="47">
        <f t="shared" si="1"/>
        <v>40</v>
      </c>
      <c r="J9" s="47">
        <v>3</v>
      </c>
      <c r="K9" s="47">
        <v>3</v>
      </c>
      <c r="L9" s="47">
        <f t="shared" si="5"/>
        <v>100</v>
      </c>
      <c r="M9" s="47">
        <f t="shared" si="2"/>
        <v>30</v>
      </c>
      <c r="N9" s="47">
        <f t="shared" si="3"/>
        <v>94</v>
      </c>
      <c r="P9" s="49"/>
    </row>
    <row r="10" spans="1:16" s="46" customFormat="1">
      <c r="A10" s="45">
        <v>7</v>
      </c>
      <c r="B10" s="45" t="s">
        <v>199</v>
      </c>
      <c r="C10" s="45" t="s">
        <v>112</v>
      </c>
      <c r="D10" s="45">
        <v>4</v>
      </c>
      <c r="E10" s="47">
        <f t="shared" si="4"/>
        <v>80</v>
      </c>
      <c r="F10" s="45">
        <f t="shared" si="0"/>
        <v>24</v>
      </c>
      <c r="G10" s="45">
        <v>5</v>
      </c>
      <c r="H10" s="47">
        <v>100</v>
      </c>
      <c r="I10" s="47">
        <f t="shared" si="1"/>
        <v>40</v>
      </c>
      <c r="J10" s="45">
        <v>20</v>
      </c>
      <c r="K10" s="45">
        <v>20</v>
      </c>
      <c r="L10" s="47">
        <f t="shared" ref="L10:L72" si="6">J10/K10*100</f>
        <v>100</v>
      </c>
      <c r="M10" s="47">
        <f t="shared" ref="M10:M73" si="7">L10*0.3</f>
        <v>30</v>
      </c>
      <c r="N10" s="47">
        <f t="shared" si="3"/>
        <v>94</v>
      </c>
      <c r="P10" s="49"/>
    </row>
    <row r="11" spans="1:16" s="46" customFormat="1">
      <c r="A11" s="45">
        <v>8</v>
      </c>
      <c r="B11" s="45" t="s">
        <v>199</v>
      </c>
      <c r="C11" s="45" t="s">
        <v>113</v>
      </c>
      <c r="D11" s="45">
        <v>1</v>
      </c>
      <c r="E11" s="47">
        <f t="shared" si="4"/>
        <v>20</v>
      </c>
      <c r="F11" s="45">
        <f t="shared" si="0"/>
        <v>6</v>
      </c>
      <c r="G11" s="45">
        <v>2</v>
      </c>
      <c r="H11" s="48">
        <v>40</v>
      </c>
      <c r="I11" s="48">
        <f t="shared" si="1"/>
        <v>16</v>
      </c>
      <c r="J11" s="45">
        <v>34</v>
      </c>
      <c r="K11" s="45">
        <v>36</v>
      </c>
      <c r="L11" s="48">
        <v>94</v>
      </c>
      <c r="M11" s="48">
        <f t="shared" si="7"/>
        <v>28.2</v>
      </c>
      <c r="N11" s="48">
        <f t="shared" si="3"/>
        <v>50.2</v>
      </c>
      <c r="P11" s="49"/>
    </row>
    <row r="12" spans="1:16" s="46" customFormat="1">
      <c r="A12" s="45">
        <v>9</v>
      </c>
      <c r="B12" s="45" t="s">
        <v>199</v>
      </c>
      <c r="C12" s="45" t="s">
        <v>114</v>
      </c>
      <c r="D12" s="45">
        <v>0</v>
      </c>
      <c r="E12" s="47">
        <f t="shared" si="4"/>
        <v>0</v>
      </c>
      <c r="F12" s="45">
        <f t="shared" si="0"/>
        <v>0</v>
      </c>
      <c r="G12" s="45">
        <v>3</v>
      </c>
      <c r="H12" s="47">
        <v>60</v>
      </c>
      <c r="I12" s="47">
        <f t="shared" si="1"/>
        <v>24</v>
      </c>
      <c r="J12" s="45">
        <v>5</v>
      </c>
      <c r="K12" s="45">
        <v>8</v>
      </c>
      <c r="L12" s="48">
        <v>62.1</v>
      </c>
      <c r="M12" s="48">
        <f t="shared" si="7"/>
        <v>18.63</v>
      </c>
      <c r="N12" s="48">
        <f t="shared" si="3"/>
        <v>42.629999999999995</v>
      </c>
      <c r="P12" s="49"/>
    </row>
    <row r="13" spans="1:16" s="46" customFormat="1">
      <c r="A13" s="45">
        <v>10</v>
      </c>
      <c r="B13" s="45" t="s">
        <v>199</v>
      </c>
      <c r="C13" s="45" t="s">
        <v>115</v>
      </c>
      <c r="D13" s="45">
        <v>0</v>
      </c>
      <c r="E13" s="47">
        <f t="shared" si="4"/>
        <v>0</v>
      </c>
      <c r="F13" s="45">
        <f t="shared" si="0"/>
        <v>0</v>
      </c>
      <c r="G13" s="45">
        <v>2</v>
      </c>
      <c r="H13" s="47">
        <v>40</v>
      </c>
      <c r="I13" s="47">
        <f t="shared" si="1"/>
        <v>16</v>
      </c>
      <c r="J13" s="45">
        <v>50</v>
      </c>
      <c r="K13" s="45">
        <v>51</v>
      </c>
      <c r="L13" s="47">
        <f t="shared" si="6"/>
        <v>98.039215686274503</v>
      </c>
      <c r="M13" s="47">
        <f t="shared" si="7"/>
        <v>29.411764705882348</v>
      </c>
      <c r="N13" s="47">
        <f t="shared" si="3"/>
        <v>45.411764705882348</v>
      </c>
      <c r="P13" s="49"/>
    </row>
    <row r="14" spans="1:16" s="46" customFormat="1">
      <c r="A14" s="45">
        <v>11</v>
      </c>
      <c r="B14" s="45" t="s">
        <v>199</v>
      </c>
      <c r="C14" s="45" t="s">
        <v>116</v>
      </c>
      <c r="D14" s="45">
        <v>2</v>
      </c>
      <c r="E14" s="47">
        <f t="shared" si="4"/>
        <v>40</v>
      </c>
      <c r="F14" s="45">
        <f t="shared" si="0"/>
        <v>12</v>
      </c>
      <c r="G14" s="45">
        <v>1</v>
      </c>
      <c r="H14" s="47">
        <v>20</v>
      </c>
      <c r="I14" s="47">
        <f t="shared" si="1"/>
        <v>8</v>
      </c>
      <c r="J14" s="45">
        <v>3</v>
      </c>
      <c r="K14" s="45">
        <v>3</v>
      </c>
      <c r="L14" s="47">
        <f t="shared" si="6"/>
        <v>100</v>
      </c>
      <c r="M14" s="47">
        <f t="shared" si="7"/>
        <v>30</v>
      </c>
      <c r="N14" s="47">
        <f t="shared" si="3"/>
        <v>50</v>
      </c>
      <c r="P14" s="49"/>
    </row>
    <row r="15" spans="1:16" s="46" customFormat="1">
      <c r="A15" s="45">
        <v>12</v>
      </c>
      <c r="B15" s="45" t="s">
        <v>199</v>
      </c>
      <c r="C15" s="45" t="s">
        <v>117</v>
      </c>
      <c r="D15" s="45">
        <v>1</v>
      </c>
      <c r="E15" s="47">
        <f t="shared" si="4"/>
        <v>20</v>
      </c>
      <c r="F15" s="45">
        <f t="shared" si="0"/>
        <v>6</v>
      </c>
      <c r="G15" s="45">
        <v>2</v>
      </c>
      <c r="H15" s="48">
        <v>40</v>
      </c>
      <c r="I15" s="48">
        <f t="shared" si="1"/>
        <v>16</v>
      </c>
      <c r="J15" s="45">
        <v>28</v>
      </c>
      <c r="K15" s="45">
        <v>29</v>
      </c>
      <c r="L15" s="48">
        <v>96</v>
      </c>
      <c r="M15" s="48">
        <f t="shared" si="7"/>
        <v>28.799999999999997</v>
      </c>
      <c r="N15" s="48">
        <f t="shared" si="3"/>
        <v>50.8</v>
      </c>
      <c r="P15" s="49"/>
    </row>
    <row r="16" spans="1:16" s="46" customFormat="1">
      <c r="A16" s="45">
        <v>13</v>
      </c>
      <c r="B16" s="45" t="s">
        <v>199</v>
      </c>
      <c r="C16" s="36" t="s">
        <v>308</v>
      </c>
      <c r="D16" s="45">
        <v>1</v>
      </c>
      <c r="E16" s="47">
        <f t="shared" si="4"/>
        <v>20</v>
      </c>
      <c r="F16" s="45">
        <f t="shared" si="0"/>
        <v>6</v>
      </c>
      <c r="G16" s="45">
        <v>1</v>
      </c>
      <c r="H16" s="47">
        <v>20</v>
      </c>
      <c r="I16" s="47">
        <f t="shared" si="1"/>
        <v>8</v>
      </c>
      <c r="J16" s="45">
        <v>14</v>
      </c>
      <c r="K16" s="45">
        <v>14</v>
      </c>
      <c r="L16" s="47">
        <f t="shared" si="6"/>
        <v>100</v>
      </c>
      <c r="M16" s="47">
        <f t="shared" si="7"/>
        <v>30</v>
      </c>
      <c r="N16" s="47">
        <f t="shared" si="3"/>
        <v>44</v>
      </c>
      <c r="P16" s="49"/>
    </row>
    <row r="17" spans="1:16" s="46" customFormat="1">
      <c r="A17" s="45">
        <v>14</v>
      </c>
      <c r="B17" s="45" t="s">
        <v>199</v>
      </c>
      <c r="C17" s="36" t="s">
        <v>317</v>
      </c>
      <c r="D17" s="45">
        <v>1</v>
      </c>
      <c r="E17" s="47">
        <f t="shared" si="4"/>
        <v>20</v>
      </c>
      <c r="F17" s="45">
        <f t="shared" si="0"/>
        <v>6</v>
      </c>
      <c r="G17" s="45">
        <v>2</v>
      </c>
      <c r="H17" s="47">
        <v>40</v>
      </c>
      <c r="I17" s="47">
        <f t="shared" si="1"/>
        <v>16</v>
      </c>
      <c r="J17" s="45">
        <v>3</v>
      </c>
      <c r="K17" s="45">
        <v>3</v>
      </c>
      <c r="L17" s="47">
        <f t="shared" si="6"/>
        <v>100</v>
      </c>
      <c r="M17" s="47">
        <f t="shared" si="7"/>
        <v>30</v>
      </c>
      <c r="N17" s="47">
        <f t="shared" si="3"/>
        <v>52</v>
      </c>
      <c r="P17" s="49"/>
    </row>
    <row r="18" spans="1:16" s="46" customFormat="1">
      <c r="A18" s="45">
        <v>15</v>
      </c>
      <c r="B18" s="45" t="s">
        <v>199</v>
      </c>
      <c r="C18" s="45" t="s">
        <v>118</v>
      </c>
      <c r="D18" s="45">
        <v>3</v>
      </c>
      <c r="E18" s="47">
        <f t="shared" si="4"/>
        <v>60</v>
      </c>
      <c r="F18" s="45">
        <f t="shared" si="0"/>
        <v>18</v>
      </c>
      <c r="G18" s="45">
        <v>3</v>
      </c>
      <c r="H18" s="47">
        <v>60</v>
      </c>
      <c r="I18" s="47">
        <f t="shared" si="1"/>
        <v>24</v>
      </c>
      <c r="J18" s="45">
        <v>23</v>
      </c>
      <c r="K18" s="45">
        <v>25</v>
      </c>
      <c r="L18" s="47">
        <f t="shared" si="6"/>
        <v>92</v>
      </c>
      <c r="M18" s="47">
        <f t="shared" si="7"/>
        <v>27.599999999999998</v>
      </c>
      <c r="N18" s="47">
        <f t="shared" si="3"/>
        <v>69.599999999999994</v>
      </c>
      <c r="P18" s="49"/>
    </row>
    <row r="19" spans="1:16" s="46" customFormat="1">
      <c r="A19" s="45">
        <v>16</v>
      </c>
      <c r="B19" s="45" t="s">
        <v>199</v>
      </c>
      <c r="C19" s="45" t="s">
        <v>119</v>
      </c>
      <c r="D19" s="45">
        <v>2</v>
      </c>
      <c r="E19" s="47">
        <f t="shared" si="4"/>
        <v>40</v>
      </c>
      <c r="F19" s="45">
        <f t="shared" si="0"/>
        <v>12</v>
      </c>
      <c r="G19" s="45">
        <v>3</v>
      </c>
      <c r="H19" s="47">
        <v>60</v>
      </c>
      <c r="I19" s="47">
        <f t="shared" si="1"/>
        <v>24</v>
      </c>
      <c r="J19" s="45">
        <v>4</v>
      </c>
      <c r="K19" s="45">
        <v>5</v>
      </c>
      <c r="L19" s="47">
        <f t="shared" si="6"/>
        <v>80</v>
      </c>
      <c r="M19" s="47">
        <f t="shared" si="7"/>
        <v>24</v>
      </c>
      <c r="N19" s="47">
        <f t="shared" si="3"/>
        <v>60</v>
      </c>
      <c r="P19" s="49"/>
    </row>
    <row r="20" spans="1:16" s="46" customFormat="1">
      <c r="A20" s="45">
        <v>17</v>
      </c>
      <c r="B20" s="45" t="s">
        <v>199</v>
      </c>
      <c r="C20" s="36" t="s">
        <v>318</v>
      </c>
      <c r="D20" s="45">
        <v>0</v>
      </c>
      <c r="E20" s="47">
        <f t="shared" si="4"/>
        <v>0</v>
      </c>
      <c r="F20" s="45">
        <f t="shared" si="0"/>
        <v>0</v>
      </c>
      <c r="G20" s="45">
        <v>3</v>
      </c>
      <c r="H20" s="47">
        <v>60</v>
      </c>
      <c r="I20" s="47">
        <f t="shared" si="1"/>
        <v>24</v>
      </c>
      <c r="J20" s="45">
        <v>25</v>
      </c>
      <c r="K20" s="45">
        <v>25</v>
      </c>
      <c r="L20" s="47">
        <f t="shared" si="6"/>
        <v>100</v>
      </c>
      <c r="M20" s="47">
        <f t="shared" si="7"/>
        <v>30</v>
      </c>
      <c r="N20" s="47">
        <f t="shared" si="3"/>
        <v>54</v>
      </c>
      <c r="P20" s="49"/>
    </row>
    <row r="21" spans="1:16" s="46" customFormat="1">
      <c r="A21" s="45">
        <v>18</v>
      </c>
      <c r="B21" s="45" t="s">
        <v>199</v>
      </c>
      <c r="C21" s="36" t="s">
        <v>319</v>
      </c>
      <c r="D21" s="45">
        <v>1</v>
      </c>
      <c r="E21" s="47">
        <f t="shared" si="4"/>
        <v>20</v>
      </c>
      <c r="F21" s="45">
        <f t="shared" si="0"/>
        <v>6</v>
      </c>
      <c r="G21" s="45">
        <v>2</v>
      </c>
      <c r="H21" s="48">
        <v>40</v>
      </c>
      <c r="I21" s="47">
        <f t="shared" si="1"/>
        <v>16</v>
      </c>
      <c r="J21" s="45">
        <v>6</v>
      </c>
      <c r="K21" s="45">
        <v>11</v>
      </c>
      <c r="L21" s="48">
        <v>54</v>
      </c>
      <c r="M21" s="48">
        <f t="shared" si="7"/>
        <v>16.2</v>
      </c>
      <c r="N21" s="48">
        <f t="shared" si="3"/>
        <v>38.200000000000003</v>
      </c>
      <c r="P21" s="49"/>
    </row>
    <row r="22" spans="1:16" s="46" customFormat="1">
      <c r="A22" s="45">
        <v>19</v>
      </c>
      <c r="B22" s="45" t="s">
        <v>199</v>
      </c>
      <c r="C22" s="45" t="s">
        <v>120</v>
      </c>
      <c r="D22" s="45">
        <v>1</v>
      </c>
      <c r="E22" s="47">
        <f t="shared" si="4"/>
        <v>20</v>
      </c>
      <c r="F22" s="45">
        <f t="shared" si="0"/>
        <v>6</v>
      </c>
      <c r="G22" s="45">
        <v>0</v>
      </c>
      <c r="H22" s="47">
        <v>0</v>
      </c>
      <c r="I22" s="47">
        <f t="shared" si="1"/>
        <v>0</v>
      </c>
      <c r="J22" s="45">
        <v>2</v>
      </c>
      <c r="K22" s="45">
        <v>2</v>
      </c>
      <c r="L22" s="47">
        <f t="shared" si="6"/>
        <v>100</v>
      </c>
      <c r="M22" s="47">
        <f t="shared" si="7"/>
        <v>30</v>
      </c>
      <c r="N22" s="47">
        <f t="shared" si="3"/>
        <v>36</v>
      </c>
      <c r="P22" s="49"/>
    </row>
    <row r="23" spans="1:16" s="46" customFormat="1">
      <c r="A23" s="45">
        <v>20</v>
      </c>
      <c r="B23" s="45" t="s">
        <v>199</v>
      </c>
      <c r="C23" s="45" t="s">
        <v>121</v>
      </c>
      <c r="D23" s="45">
        <v>4</v>
      </c>
      <c r="E23" s="47">
        <f t="shared" si="4"/>
        <v>80</v>
      </c>
      <c r="F23" s="45">
        <f t="shared" si="0"/>
        <v>24</v>
      </c>
      <c r="G23" s="45">
        <v>3</v>
      </c>
      <c r="H23" s="47">
        <v>60</v>
      </c>
      <c r="I23" s="47">
        <f t="shared" si="1"/>
        <v>24</v>
      </c>
      <c r="J23" s="45">
        <v>102</v>
      </c>
      <c r="K23" s="45">
        <v>104</v>
      </c>
      <c r="L23" s="47">
        <f t="shared" si="6"/>
        <v>98.076923076923066</v>
      </c>
      <c r="M23" s="47">
        <f t="shared" si="7"/>
        <v>29.42307692307692</v>
      </c>
      <c r="N23" s="47">
        <f t="shared" si="3"/>
        <v>77.42307692307692</v>
      </c>
      <c r="P23" s="49"/>
    </row>
    <row r="24" spans="1:16" s="46" customFormat="1">
      <c r="A24" s="45">
        <v>21</v>
      </c>
      <c r="B24" s="45" t="s">
        <v>199</v>
      </c>
      <c r="C24" s="45" t="s">
        <v>122</v>
      </c>
      <c r="D24" s="45">
        <v>4</v>
      </c>
      <c r="E24" s="47">
        <f t="shared" si="4"/>
        <v>80</v>
      </c>
      <c r="F24" s="45">
        <f t="shared" si="0"/>
        <v>24</v>
      </c>
      <c r="G24" s="45">
        <v>6</v>
      </c>
      <c r="H24" s="47">
        <v>100</v>
      </c>
      <c r="I24" s="47">
        <f t="shared" si="1"/>
        <v>40</v>
      </c>
      <c r="J24" s="45">
        <v>43</v>
      </c>
      <c r="K24" s="45">
        <v>43</v>
      </c>
      <c r="L24" s="47">
        <f t="shared" si="6"/>
        <v>100</v>
      </c>
      <c r="M24" s="47">
        <f t="shared" si="7"/>
        <v>30</v>
      </c>
      <c r="N24" s="47">
        <f t="shared" si="3"/>
        <v>94</v>
      </c>
      <c r="P24" s="49"/>
    </row>
    <row r="25" spans="1:16" s="46" customFormat="1">
      <c r="A25" s="45">
        <v>22</v>
      </c>
      <c r="B25" s="45" t="s">
        <v>199</v>
      </c>
      <c r="C25" s="45" t="s">
        <v>123</v>
      </c>
      <c r="D25" s="45">
        <v>4</v>
      </c>
      <c r="E25" s="47">
        <f t="shared" si="4"/>
        <v>80</v>
      </c>
      <c r="F25" s="45">
        <f t="shared" si="0"/>
        <v>24</v>
      </c>
      <c r="G25" s="45">
        <v>3</v>
      </c>
      <c r="H25" s="47">
        <v>60</v>
      </c>
      <c r="I25" s="47">
        <f t="shared" si="1"/>
        <v>24</v>
      </c>
      <c r="J25" s="45">
        <v>31</v>
      </c>
      <c r="K25" s="45">
        <v>31</v>
      </c>
      <c r="L25" s="47">
        <f t="shared" si="6"/>
        <v>100</v>
      </c>
      <c r="M25" s="47">
        <f t="shared" si="7"/>
        <v>30</v>
      </c>
      <c r="N25" s="47">
        <f t="shared" si="3"/>
        <v>78</v>
      </c>
      <c r="P25" s="49"/>
    </row>
    <row r="26" spans="1:16" s="46" customFormat="1">
      <c r="A26" s="45">
        <v>23</v>
      </c>
      <c r="B26" s="45" t="s">
        <v>199</v>
      </c>
      <c r="C26" s="45" t="s">
        <v>124</v>
      </c>
      <c r="D26" s="45">
        <v>0</v>
      </c>
      <c r="E26" s="47">
        <f t="shared" si="4"/>
        <v>0</v>
      </c>
      <c r="F26" s="45">
        <f t="shared" si="0"/>
        <v>0</v>
      </c>
      <c r="G26" s="45">
        <v>2</v>
      </c>
      <c r="H26" s="48">
        <v>40</v>
      </c>
      <c r="I26" s="48">
        <f t="shared" si="1"/>
        <v>16</v>
      </c>
      <c r="J26" s="45">
        <v>2</v>
      </c>
      <c r="K26" s="45">
        <v>2</v>
      </c>
      <c r="L26" s="47">
        <f t="shared" si="6"/>
        <v>100</v>
      </c>
      <c r="M26" s="47">
        <f t="shared" si="7"/>
        <v>30</v>
      </c>
      <c r="N26" s="48">
        <f t="shared" si="3"/>
        <v>46</v>
      </c>
      <c r="P26" s="49"/>
    </row>
    <row r="27" spans="1:16" s="46" customFormat="1">
      <c r="A27" s="45">
        <v>24</v>
      </c>
      <c r="B27" s="45" t="s">
        <v>199</v>
      </c>
      <c r="C27" s="45" t="s">
        <v>125</v>
      </c>
      <c r="D27" s="45">
        <v>1</v>
      </c>
      <c r="E27" s="47">
        <f t="shared" si="4"/>
        <v>20</v>
      </c>
      <c r="F27" s="45">
        <f t="shared" si="0"/>
        <v>6</v>
      </c>
      <c r="G27" s="45">
        <v>3</v>
      </c>
      <c r="H27" s="47">
        <v>60</v>
      </c>
      <c r="I27" s="47">
        <f t="shared" si="1"/>
        <v>24</v>
      </c>
      <c r="J27" s="45">
        <v>5</v>
      </c>
      <c r="K27" s="45">
        <v>5</v>
      </c>
      <c r="L27" s="47">
        <f t="shared" si="6"/>
        <v>100</v>
      </c>
      <c r="M27" s="47">
        <f t="shared" si="7"/>
        <v>30</v>
      </c>
      <c r="N27" s="47">
        <f t="shared" si="3"/>
        <v>60</v>
      </c>
      <c r="P27" s="49"/>
    </row>
    <row r="28" spans="1:16" s="46" customFormat="1">
      <c r="A28" s="45">
        <v>25</v>
      </c>
      <c r="B28" s="45" t="s">
        <v>199</v>
      </c>
      <c r="C28" s="45" t="s">
        <v>126</v>
      </c>
      <c r="D28" s="45">
        <v>0</v>
      </c>
      <c r="E28" s="47">
        <f t="shared" si="4"/>
        <v>0</v>
      </c>
      <c r="F28" s="45">
        <f t="shared" si="0"/>
        <v>0</v>
      </c>
      <c r="G28" s="45">
        <v>1</v>
      </c>
      <c r="H28" s="47">
        <v>20</v>
      </c>
      <c r="I28" s="47">
        <f t="shared" si="1"/>
        <v>8</v>
      </c>
      <c r="J28" s="45">
        <v>8</v>
      </c>
      <c r="K28" s="45">
        <v>8</v>
      </c>
      <c r="L28" s="47">
        <f t="shared" si="6"/>
        <v>100</v>
      </c>
      <c r="M28" s="47">
        <f t="shared" si="7"/>
        <v>30</v>
      </c>
      <c r="N28" s="47">
        <f t="shared" si="3"/>
        <v>38</v>
      </c>
      <c r="P28" s="49"/>
    </row>
    <row r="29" spans="1:16" s="46" customFormat="1">
      <c r="A29" s="45">
        <v>26</v>
      </c>
      <c r="B29" s="45" t="s">
        <v>199</v>
      </c>
      <c r="C29" s="45" t="s">
        <v>127</v>
      </c>
      <c r="D29" s="45">
        <v>0</v>
      </c>
      <c r="E29" s="47">
        <f t="shared" si="4"/>
        <v>0</v>
      </c>
      <c r="F29" s="45">
        <f t="shared" si="0"/>
        <v>0</v>
      </c>
      <c r="G29" s="45">
        <v>2</v>
      </c>
      <c r="H29" s="47">
        <v>40</v>
      </c>
      <c r="I29" s="47">
        <f t="shared" si="1"/>
        <v>16</v>
      </c>
      <c r="J29" s="45">
        <v>4</v>
      </c>
      <c r="K29" s="45">
        <v>4</v>
      </c>
      <c r="L29" s="47">
        <f t="shared" si="6"/>
        <v>100</v>
      </c>
      <c r="M29" s="47">
        <f t="shared" si="7"/>
        <v>30</v>
      </c>
      <c r="N29" s="47">
        <f t="shared" si="3"/>
        <v>46</v>
      </c>
      <c r="P29" s="49"/>
    </row>
    <row r="30" spans="1:16" s="46" customFormat="1">
      <c r="A30" s="45">
        <v>27</v>
      </c>
      <c r="B30" s="45" t="s">
        <v>199</v>
      </c>
      <c r="C30" s="45" t="s">
        <v>128</v>
      </c>
      <c r="D30" s="45">
        <v>1</v>
      </c>
      <c r="E30" s="47">
        <f t="shared" si="4"/>
        <v>20</v>
      </c>
      <c r="F30" s="45">
        <f t="shared" si="0"/>
        <v>6</v>
      </c>
      <c r="G30" s="45">
        <v>3</v>
      </c>
      <c r="H30" s="47">
        <v>60</v>
      </c>
      <c r="I30" s="47">
        <f t="shared" si="1"/>
        <v>24</v>
      </c>
      <c r="J30" s="45">
        <v>11</v>
      </c>
      <c r="K30" s="45">
        <v>11</v>
      </c>
      <c r="L30" s="47">
        <f t="shared" si="6"/>
        <v>100</v>
      </c>
      <c r="M30" s="47">
        <f t="shared" si="7"/>
        <v>30</v>
      </c>
      <c r="N30" s="47">
        <f t="shared" si="3"/>
        <v>60</v>
      </c>
      <c r="P30" s="49"/>
    </row>
    <row r="31" spans="1:16" s="46" customFormat="1">
      <c r="A31" s="45">
        <v>28</v>
      </c>
      <c r="B31" s="45" t="s">
        <v>200</v>
      </c>
      <c r="C31" s="45" t="s">
        <v>129</v>
      </c>
      <c r="D31" s="45">
        <v>0</v>
      </c>
      <c r="E31" s="47">
        <f t="shared" si="4"/>
        <v>0</v>
      </c>
      <c r="F31" s="45">
        <f t="shared" si="0"/>
        <v>0</v>
      </c>
      <c r="G31" s="45">
        <v>0</v>
      </c>
      <c r="H31" s="47">
        <v>0</v>
      </c>
      <c r="I31" s="47">
        <f t="shared" si="1"/>
        <v>0</v>
      </c>
      <c r="J31" s="45">
        <v>3</v>
      </c>
      <c r="K31" s="45">
        <v>3</v>
      </c>
      <c r="L31" s="47">
        <f t="shared" si="6"/>
        <v>100</v>
      </c>
      <c r="M31" s="47">
        <f t="shared" si="7"/>
        <v>30</v>
      </c>
      <c r="N31" s="47">
        <f t="shared" si="3"/>
        <v>30</v>
      </c>
      <c r="P31" s="49"/>
    </row>
    <row r="32" spans="1:16" s="46" customFormat="1">
      <c r="A32" s="45">
        <v>29</v>
      </c>
      <c r="B32" s="45" t="s">
        <v>200</v>
      </c>
      <c r="C32" s="45" t="s">
        <v>130</v>
      </c>
      <c r="D32" s="45">
        <v>3</v>
      </c>
      <c r="E32" s="47">
        <f t="shared" si="4"/>
        <v>60</v>
      </c>
      <c r="F32" s="45">
        <f t="shared" si="0"/>
        <v>18</v>
      </c>
      <c r="G32" s="45">
        <v>4</v>
      </c>
      <c r="H32" s="47">
        <v>80</v>
      </c>
      <c r="I32" s="47">
        <f t="shared" si="1"/>
        <v>32</v>
      </c>
      <c r="J32" s="45">
        <v>22</v>
      </c>
      <c r="K32" s="45">
        <v>24</v>
      </c>
      <c r="L32" s="48">
        <v>92</v>
      </c>
      <c r="M32" s="48">
        <f t="shared" si="7"/>
        <v>27.599999999999998</v>
      </c>
      <c r="N32" s="48">
        <f t="shared" si="3"/>
        <v>77.599999999999994</v>
      </c>
      <c r="P32" s="49"/>
    </row>
    <row r="33" spans="1:16" s="46" customFormat="1">
      <c r="A33" s="45">
        <v>30</v>
      </c>
      <c r="B33" s="45" t="s">
        <v>201</v>
      </c>
      <c r="C33" s="45" t="s">
        <v>131</v>
      </c>
      <c r="D33" s="45">
        <v>3</v>
      </c>
      <c r="E33" s="47">
        <f t="shared" si="4"/>
        <v>60</v>
      </c>
      <c r="F33" s="45">
        <f t="shared" si="0"/>
        <v>18</v>
      </c>
      <c r="G33" s="45">
        <v>3</v>
      </c>
      <c r="H33" s="47">
        <v>60</v>
      </c>
      <c r="I33" s="47">
        <f t="shared" si="1"/>
        <v>24</v>
      </c>
      <c r="J33" s="45">
        <v>47</v>
      </c>
      <c r="K33" s="45">
        <v>106</v>
      </c>
      <c r="L33" s="48">
        <v>44.1</v>
      </c>
      <c r="M33" s="48">
        <f t="shared" si="7"/>
        <v>13.23</v>
      </c>
      <c r="N33" s="48">
        <f t="shared" si="3"/>
        <v>55.230000000000004</v>
      </c>
      <c r="P33" s="49"/>
    </row>
    <row r="34" spans="1:16" s="46" customFormat="1">
      <c r="A34" s="45">
        <v>31</v>
      </c>
      <c r="B34" s="45" t="s">
        <v>201</v>
      </c>
      <c r="C34" s="45" t="s">
        <v>132</v>
      </c>
      <c r="D34" s="45">
        <v>0</v>
      </c>
      <c r="E34" s="47">
        <f t="shared" si="4"/>
        <v>0</v>
      </c>
      <c r="F34" s="45">
        <f t="shared" si="0"/>
        <v>0</v>
      </c>
      <c r="G34" s="45">
        <v>3</v>
      </c>
      <c r="H34" s="47">
        <v>60</v>
      </c>
      <c r="I34" s="47">
        <f t="shared" si="1"/>
        <v>24</v>
      </c>
      <c r="J34" s="45">
        <v>24</v>
      </c>
      <c r="K34" s="45">
        <v>26</v>
      </c>
      <c r="L34" s="48">
        <v>92.1</v>
      </c>
      <c r="M34" s="48">
        <f t="shared" si="7"/>
        <v>27.63</v>
      </c>
      <c r="N34" s="48">
        <f t="shared" si="3"/>
        <v>51.629999999999995</v>
      </c>
      <c r="P34" s="49"/>
    </row>
    <row r="35" spans="1:16" s="46" customFormat="1">
      <c r="A35" s="45">
        <v>32</v>
      </c>
      <c r="B35" s="45" t="s">
        <v>202</v>
      </c>
      <c r="C35" s="45" t="s">
        <v>133</v>
      </c>
      <c r="D35" s="45">
        <v>2</v>
      </c>
      <c r="E35" s="47">
        <f t="shared" si="4"/>
        <v>40</v>
      </c>
      <c r="F35" s="45">
        <f t="shared" si="0"/>
        <v>12</v>
      </c>
      <c r="G35" s="45">
        <v>2</v>
      </c>
      <c r="H35" s="48">
        <v>40</v>
      </c>
      <c r="I35" s="48">
        <f t="shared" si="1"/>
        <v>16</v>
      </c>
      <c r="J35" s="45">
        <v>2</v>
      </c>
      <c r="K35" s="45">
        <v>2</v>
      </c>
      <c r="L35" s="47">
        <f t="shared" si="6"/>
        <v>100</v>
      </c>
      <c r="M35" s="47">
        <f t="shared" si="7"/>
        <v>30</v>
      </c>
      <c r="N35" s="48">
        <f t="shared" si="3"/>
        <v>58</v>
      </c>
      <c r="P35" s="49"/>
    </row>
    <row r="36" spans="1:16" s="46" customFormat="1">
      <c r="A36" s="45">
        <v>33</v>
      </c>
      <c r="B36" s="45" t="s">
        <v>203</v>
      </c>
      <c r="C36" s="45" t="s">
        <v>134</v>
      </c>
      <c r="D36" s="45">
        <v>3</v>
      </c>
      <c r="E36" s="47">
        <f t="shared" si="4"/>
        <v>60</v>
      </c>
      <c r="F36" s="45">
        <f t="shared" si="0"/>
        <v>18</v>
      </c>
      <c r="G36" s="45">
        <v>3</v>
      </c>
      <c r="H36" s="47">
        <v>60</v>
      </c>
      <c r="I36" s="47">
        <f t="shared" si="1"/>
        <v>24</v>
      </c>
      <c r="J36" s="45">
        <v>7</v>
      </c>
      <c r="K36" s="45">
        <v>7</v>
      </c>
      <c r="L36" s="47">
        <f t="shared" si="6"/>
        <v>100</v>
      </c>
      <c r="M36" s="47">
        <f t="shared" si="7"/>
        <v>30</v>
      </c>
      <c r="N36" s="47">
        <f t="shared" si="3"/>
        <v>72</v>
      </c>
      <c r="P36" s="49"/>
    </row>
    <row r="37" spans="1:16" s="46" customFormat="1">
      <c r="A37" s="45">
        <v>34</v>
      </c>
      <c r="B37" s="45" t="s">
        <v>204</v>
      </c>
      <c r="C37" s="45" t="s">
        <v>135</v>
      </c>
      <c r="D37" s="45">
        <v>1</v>
      </c>
      <c r="E37" s="47">
        <f t="shared" si="4"/>
        <v>20</v>
      </c>
      <c r="F37" s="45">
        <f t="shared" si="0"/>
        <v>6</v>
      </c>
      <c r="G37" s="45">
        <v>3</v>
      </c>
      <c r="H37" s="48">
        <v>60</v>
      </c>
      <c r="I37" s="48">
        <f t="shared" si="1"/>
        <v>24</v>
      </c>
      <c r="J37" s="45">
        <v>2</v>
      </c>
      <c r="K37" s="45">
        <v>3</v>
      </c>
      <c r="L37" s="48">
        <v>66.900000000000006</v>
      </c>
      <c r="M37" s="48">
        <f t="shared" si="7"/>
        <v>20.07</v>
      </c>
      <c r="N37" s="48">
        <f t="shared" si="3"/>
        <v>50.07</v>
      </c>
      <c r="P37" s="49"/>
    </row>
    <row r="38" spans="1:16" s="46" customFormat="1">
      <c r="A38" s="45">
        <v>35</v>
      </c>
      <c r="B38" s="45" t="s">
        <v>205</v>
      </c>
      <c r="C38" s="45" t="s">
        <v>136</v>
      </c>
      <c r="D38" s="45">
        <v>0</v>
      </c>
      <c r="E38" s="47">
        <f t="shared" si="4"/>
        <v>0</v>
      </c>
      <c r="F38" s="45">
        <f t="shared" si="0"/>
        <v>0</v>
      </c>
      <c r="G38" s="45">
        <v>2</v>
      </c>
      <c r="H38" s="47">
        <v>40</v>
      </c>
      <c r="I38" s="47">
        <f t="shared" si="1"/>
        <v>16</v>
      </c>
      <c r="J38" s="45">
        <v>1</v>
      </c>
      <c r="K38" s="45">
        <v>1</v>
      </c>
      <c r="L38" s="47">
        <f t="shared" si="6"/>
        <v>100</v>
      </c>
      <c r="M38" s="47">
        <f t="shared" si="7"/>
        <v>30</v>
      </c>
      <c r="N38" s="47">
        <f t="shared" si="3"/>
        <v>46</v>
      </c>
      <c r="P38" s="49"/>
    </row>
    <row r="39" spans="1:16" s="46" customFormat="1">
      <c r="A39" s="45">
        <v>36</v>
      </c>
      <c r="B39" s="45" t="s">
        <v>206</v>
      </c>
      <c r="C39" s="45" t="s">
        <v>137</v>
      </c>
      <c r="D39" s="45">
        <v>0</v>
      </c>
      <c r="E39" s="47">
        <f t="shared" si="4"/>
        <v>0</v>
      </c>
      <c r="F39" s="45">
        <f t="shared" si="0"/>
        <v>0</v>
      </c>
      <c r="G39" s="45">
        <v>1</v>
      </c>
      <c r="H39" s="47">
        <v>20</v>
      </c>
      <c r="I39" s="47">
        <f t="shared" si="1"/>
        <v>8</v>
      </c>
      <c r="J39" s="45">
        <v>1</v>
      </c>
      <c r="K39" s="45">
        <v>1</v>
      </c>
      <c r="L39" s="47">
        <f t="shared" si="6"/>
        <v>100</v>
      </c>
      <c r="M39" s="47">
        <f t="shared" si="7"/>
        <v>30</v>
      </c>
      <c r="N39" s="47">
        <f t="shared" si="3"/>
        <v>38</v>
      </c>
      <c r="P39" s="49"/>
    </row>
    <row r="40" spans="1:16" s="46" customFormat="1">
      <c r="A40" s="45">
        <v>37</v>
      </c>
      <c r="B40" s="45" t="s">
        <v>207</v>
      </c>
      <c r="C40" s="45" t="s">
        <v>138</v>
      </c>
      <c r="D40" s="45">
        <v>3</v>
      </c>
      <c r="E40" s="47">
        <f t="shared" si="4"/>
        <v>60</v>
      </c>
      <c r="F40" s="45">
        <f t="shared" si="0"/>
        <v>18</v>
      </c>
      <c r="G40" s="45">
        <v>3</v>
      </c>
      <c r="H40" s="47">
        <v>60</v>
      </c>
      <c r="I40" s="47">
        <f t="shared" si="1"/>
        <v>24</v>
      </c>
      <c r="J40" s="45">
        <v>17</v>
      </c>
      <c r="K40" s="45">
        <v>17</v>
      </c>
      <c r="L40" s="47">
        <f t="shared" si="6"/>
        <v>100</v>
      </c>
      <c r="M40" s="47">
        <f t="shared" si="7"/>
        <v>30</v>
      </c>
      <c r="N40" s="47">
        <f t="shared" si="3"/>
        <v>72</v>
      </c>
      <c r="P40" s="49"/>
    </row>
    <row r="41" spans="1:16" s="46" customFormat="1">
      <c r="A41" s="45">
        <v>38</v>
      </c>
      <c r="B41" s="45" t="s">
        <v>208</v>
      </c>
      <c r="C41" s="45" t="s">
        <v>139</v>
      </c>
      <c r="D41" s="45">
        <v>4</v>
      </c>
      <c r="E41" s="47">
        <f t="shared" si="4"/>
        <v>80</v>
      </c>
      <c r="F41" s="45">
        <f t="shared" si="0"/>
        <v>24</v>
      </c>
      <c r="G41" s="45">
        <v>5</v>
      </c>
      <c r="H41" s="47">
        <v>100</v>
      </c>
      <c r="I41" s="47">
        <f t="shared" si="1"/>
        <v>40</v>
      </c>
      <c r="J41" s="45">
        <v>5</v>
      </c>
      <c r="K41" s="45">
        <v>5</v>
      </c>
      <c r="L41" s="47">
        <f t="shared" si="6"/>
        <v>100</v>
      </c>
      <c r="M41" s="47">
        <f t="shared" si="7"/>
        <v>30</v>
      </c>
      <c r="N41" s="47">
        <f t="shared" si="3"/>
        <v>94</v>
      </c>
      <c r="P41" s="49"/>
    </row>
    <row r="42" spans="1:16" s="46" customFormat="1">
      <c r="A42" s="45">
        <v>39</v>
      </c>
      <c r="B42" s="45" t="s">
        <v>209</v>
      </c>
      <c r="C42" s="45" t="s">
        <v>311</v>
      </c>
      <c r="D42" s="45">
        <v>0</v>
      </c>
      <c r="E42" s="47">
        <f t="shared" si="4"/>
        <v>0</v>
      </c>
      <c r="F42" s="45">
        <f t="shared" si="0"/>
        <v>0</v>
      </c>
      <c r="G42" s="45">
        <v>1</v>
      </c>
      <c r="H42" s="47">
        <v>20</v>
      </c>
      <c r="I42" s="47">
        <f t="shared" si="1"/>
        <v>8</v>
      </c>
      <c r="J42" s="45">
        <v>1</v>
      </c>
      <c r="K42" s="45">
        <v>3</v>
      </c>
      <c r="L42" s="48">
        <v>33.1</v>
      </c>
      <c r="M42" s="48">
        <f t="shared" si="7"/>
        <v>9.93</v>
      </c>
      <c r="N42" s="48">
        <f t="shared" si="3"/>
        <v>17.93</v>
      </c>
      <c r="P42" s="49"/>
    </row>
    <row r="43" spans="1:16" s="46" customFormat="1">
      <c r="A43" s="45">
        <v>40</v>
      </c>
      <c r="B43" s="45" t="s">
        <v>210</v>
      </c>
      <c r="C43" s="45" t="s">
        <v>140</v>
      </c>
      <c r="D43" s="45">
        <v>5</v>
      </c>
      <c r="E43" s="47">
        <f t="shared" si="4"/>
        <v>100</v>
      </c>
      <c r="F43" s="45">
        <f t="shared" si="0"/>
        <v>30</v>
      </c>
      <c r="G43" s="45">
        <v>4</v>
      </c>
      <c r="H43" s="47">
        <v>80</v>
      </c>
      <c r="I43" s="47">
        <f t="shared" si="1"/>
        <v>32</v>
      </c>
      <c r="J43" s="45">
        <v>33</v>
      </c>
      <c r="K43" s="45">
        <v>33</v>
      </c>
      <c r="L43" s="47">
        <f t="shared" si="6"/>
        <v>100</v>
      </c>
      <c r="M43" s="47">
        <f t="shared" si="7"/>
        <v>30</v>
      </c>
      <c r="N43" s="47">
        <f t="shared" si="3"/>
        <v>92</v>
      </c>
      <c r="P43" s="49"/>
    </row>
    <row r="44" spans="1:16" s="46" customFormat="1">
      <c r="A44" s="45">
        <v>41</v>
      </c>
      <c r="B44" s="45" t="s">
        <v>141</v>
      </c>
      <c r="C44" s="45" t="s">
        <v>142</v>
      </c>
      <c r="D44" s="45">
        <v>4</v>
      </c>
      <c r="E44" s="47">
        <f t="shared" si="4"/>
        <v>80</v>
      </c>
      <c r="F44" s="45">
        <f t="shared" si="0"/>
        <v>24</v>
      </c>
      <c r="G44" s="45">
        <v>6</v>
      </c>
      <c r="H44" s="47">
        <v>100</v>
      </c>
      <c r="I44" s="47">
        <f t="shared" si="1"/>
        <v>40</v>
      </c>
      <c r="J44" s="45">
        <v>2</v>
      </c>
      <c r="K44" s="45">
        <v>2</v>
      </c>
      <c r="L44" s="47">
        <f t="shared" si="6"/>
        <v>100</v>
      </c>
      <c r="M44" s="47">
        <f t="shared" si="7"/>
        <v>30</v>
      </c>
      <c r="N44" s="47">
        <f t="shared" si="3"/>
        <v>94</v>
      </c>
      <c r="P44" s="49"/>
    </row>
    <row r="45" spans="1:16" s="46" customFormat="1">
      <c r="A45" s="45">
        <v>42</v>
      </c>
      <c r="B45" s="45" t="s">
        <v>143</v>
      </c>
      <c r="C45" s="45" t="s">
        <v>144</v>
      </c>
      <c r="D45" s="45">
        <v>1</v>
      </c>
      <c r="E45" s="47">
        <f t="shared" si="4"/>
        <v>20</v>
      </c>
      <c r="F45" s="45">
        <f t="shared" si="0"/>
        <v>6</v>
      </c>
      <c r="G45" s="45">
        <v>1</v>
      </c>
      <c r="H45" s="47">
        <v>20</v>
      </c>
      <c r="I45" s="47">
        <f t="shared" si="1"/>
        <v>8</v>
      </c>
      <c r="J45" s="45">
        <v>8</v>
      </c>
      <c r="K45" s="45">
        <v>9</v>
      </c>
      <c r="L45" s="47">
        <f t="shared" si="6"/>
        <v>88.888888888888886</v>
      </c>
      <c r="M45" s="47">
        <f t="shared" si="7"/>
        <v>26.666666666666664</v>
      </c>
      <c r="N45" s="47">
        <f t="shared" si="3"/>
        <v>40.666666666666664</v>
      </c>
      <c r="P45" s="49"/>
    </row>
    <row r="46" spans="1:16" s="46" customFormat="1">
      <c r="A46" s="45">
        <v>43</v>
      </c>
      <c r="B46" s="45" t="s">
        <v>211</v>
      </c>
      <c r="C46" s="45" t="s">
        <v>325</v>
      </c>
      <c r="D46" s="45">
        <v>3</v>
      </c>
      <c r="E46" s="47">
        <f t="shared" si="4"/>
        <v>60</v>
      </c>
      <c r="F46" s="45">
        <f t="shared" si="0"/>
        <v>18</v>
      </c>
      <c r="G46" s="45">
        <v>4</v>
      </c>
      <c r="H46" s="47">
        <v>80</v>
      </c>
      <c r="I46" s="47">
        <f t="shared" si="1"/>
        <v>32</v>
      </c>
      <c r="J46" s="45">
        <v>21</v>
      </c>
      <c r="K46" s="45">
        <v>21</v>
      </c>
      <c r="L46" s="47">
        <f t="shared" si="6"/>
        <v>100</v>
      </c>
      <c r="M46" s="47">
        <f t="shared" si="7"/>
        <v>30</v>
      </c>
      <c r="N46" s="47">
        <f t="shared" si="3"/>
        <v>80</v>
      </c>
      <c r="P46" s="49"/>
    </row>
    <row r="47" spans="1:16" s="46" customFormat="1">
      <c r="A47" s="45">
        <v>44</v>
      </c>
      <c r="B47" s="45" t="s">
        <v>212</v>
      </c>
      <c r="C47" s="45" t="s">
        <v>146</v>
      </c>
      <c r="D47" s="45">
        <v>1</v>
      </c>
      <c r="E47" s="47">
        <f t="shared" si="4"/>
        <v>20</v>
      </c>
      <c r="F47" s="45">
        <f t="shared" si="0"/>
        <v>6</v>
      </c>
      <c r="G47" s="45">
        <v>0</v>
      </c>
      <c r="H47" s="47">
        <v>0</v>
      </c>
      <c r="I47" s="47">
        <f t="shared" si="1"/>
        <v>0</v>
      </c>
      <c r="J47" s="45">
        <v>0</v>
      </c>
      <c r="K47" s="45">
        <v>0</v>
      </c>
      <c r="L47" s="47">
        <v>0</v>
      </c>
      <c r="M47" s="47">
        <f t="shared" si="7"/>
        <v>0</v>
      </c>
      <c r="N47" s="47">
        <f t="shared" si="3"/>
        <v>6</v>
      </c>
      <c r="P47" s="49"/>
    </row>
    <row r="48" spans="1:16" s="46" customFormat="1">
      <c r="A48" s="45">
        <v>45</v>
      </c>
      <c r="B48" s="45" t="s">
        <v>213</v>
      </c>
      <c r="C48" s="45" t="s">
        <v>147</v>
      </c>
      <c r="D48" s="45">
        <v>0</v>
      </c>
      <c r="E48" s="47">
        <f t="shared" si="4"/>
        <v>0</v>
      </c>
      <c r="F48" s="45">
        <f t="shared" si="0"/>
        <v>0</v>
      </c>
      <c r="G48" s="45">
        <v>4</v>
      </c>
      <c r="H48" s="48">
        <v>80</v>
      </c>
      <c r="I48" s="48">
        <f t="shared" si="1"/>
        <v>32</v>
      </c>
      <c r="J48" s="45">
        <v>0</v>
      </c>
      <c r="K48" s="45">
        <v>0</v>
      </c>
      <c r="L48" s="47">
        <v>0</v>
      </c>
      <c r="M48" s="47">
        <f t="shared" si="7"/>
        <v>0</v>
      </c>
      <c r="N48" s="48">
        <f t="shared" si="3"/>
        <v>32</v>
      </c>
      <c r="P48" s="49"/>
    </row>
    <row r="49" spans="1:16" s="46" customFormat="1">
      <c r="A49" s="45">
        <v>46</v>
      </c>
      <c r="B49" s="45" t="s">
        <v>214</v>
      </c>
      <c r="C49" s="45" t="s">
        <v>148</v>
      </c>
      <c r="D49" s="45">
        <v>0</v>
      </c>
      <c r="E49" s="47">
        <f t="shared" si="4"/>
        <v>0</v>
      </c>
      <c r="F49" s="45">
        <f t="shared" si="0"/>
        <v>0</v>
      </c>
      <c r="G49" s="45">
        <v>3</v>
      </c>
      <c r="H49" s="47">
        <v>60</v>
      </c>
      <c r="I49" s="47">
        <f t="shared" si="1"/>
        <v>24</v>
      </c>
      <c r="J49" s="45">
        <v>14</v>
      </c>
      <c r="K49" s="45">
        <v>15</v>
      </c>
      <c r="L49" s="48">
        <v>93.1</v>
      </c>
      <c r="M49" s="48">
        <f t="shared" si="7"/>
        <v>27.929999999999996</v>
      </c>
      <c r="N49" s="48">
        <f t="shared" si="3"/>
        <v>51.929999999999993</v>
      </c>
      <c r="P49" s="49"/>
    </row>
    <row r="50" spans="1:16" s="46" customFormat="1">
      <c r="A50" s="45">
        <v>47</v>
      </c>
      <c r="B50" s="45" t="s">
        <v>215</v>
      </c>
      <c r="C50" s="45" t="s">
        <v>149</v>
      </c>
      <c r="D50" s="45">
        <v>0</v>
      </c>
      <c r="E50" s="47">
        <f t="shared" si="4"/>
        <v>0</v>
      </c>
      <c r="F50" s="45">
        <f t="shared" si="0"/>
        <v>0</v>
      </c>
      <c r="G50" s="45">
        <v>0</v>
      </c>
      <c r="H50" s="47">
        <v>0</v>
      </c>
      <c r="I50" s="47">
        <f t="shared" si="1"/>
        <v>0</v>
      </c>
      <c r="J50" s="45">
        <v>3</v>
      </c>
      <c r="K50" s="45">
        <v>3</v>
      </c>
      <c r="L50" s="47">
        <f t="shared" si="6"/>
        <v>100</v>
      </c>
      <c r="M50" s="47">
        <f t="shared" si="7"/>
        <v>30</v>
      </c>
      <c r="N50" s="47">
        <f t="shared" si="3"/>
        <v>30</v>
      </c>
      <c r="P50" s="49"/>
    </row>
    <row r="51" spans="1:16" s="46" customFormat="1">
      <c r="A51" s="45">
        <v>48</v>
      </c>
      <c r="B51" s="45" t="s">
        <v>216</v>
      </c>
      <c r="C51" s="45" t="s">
        <v>150</v>
      </c>
      <c r="D51" s="45">
        <v>1</v>
      </c>
      <c r="E51" s="47">
        <f t="shared" si="4"/>
        <v>20</v>
      </c>
      <c r="F51" s="45">
        <f t="shared" si="0"/>
        <v>6</v>
      </c>
      <c r="G51" s="45">
        <v>2</v>
      </c>
      <c r="H51" s="48">
        <v>40</v>
      </c>
      <c r="I51" s="48">
        <f t="shared" si="1"/>
        <v>16</v>
      </c>
      <c r="J51" s="45">
        <v>7</v>
      </c>
      <c r="K51" s="45">
        <v>7</v>
      </c>
      <c r="L51" s="47">
        <f t="shared" si="6"/>
        <v>100</v>
      </c>
      <c r="M51" s="47">
        <f t="shared" si="7"/>
        <v>30</v>
      </c>
      <c r="N51" s="48">
        <f t="shared" si="3"/>
        <v>52</v>
      </c>
      <c r="P51" s="49"/>
    </row>
    <row r="52" spans="1:16" s="46" customFormat="1">
      <c r="A52" s="45">
        <v>49</v>
      </c>
      <c r="B52" s="45" t="s">
        <v>217</v>
      </c>
      <c r="C52" s="45" t="s">
        <v>151</v>
      </c>
      <c r="D52" s="45">
        <v>3</v>
      </c>
      <c r="E52" s="47">
        <f t="shared" si="4"/>
        <v>60</v>
      </c>
      <c r="F52" s="45">
        <f t="shared" si="0"/>
        <v>18</v>
      </c>
      <c r="G52" s="45">
        <v>3</v>
      </c>
      <c r="H52" s="48">
        <v>60</v>
      </c>
      <c r="I52" s="48">
        <f t="shared" si="1"/>
        <v>24</v>
      </c>
      <c r="J52" s="45">
        <v>3</v>
      </c>
      <c r="K52" s="45">
        <v>3</v>
      </c>
      <c r="L52" s="47">
        <f t="shared" si="6"/>
        <v>100</v>
      </c>
      <c r="M52" s="47">
        <f t="shared" si="7"/>
        <v>30</v>
      </c>
      <c r="N52" s="48">
        <f t="shared" si="3"/>
        <v>72</v>
      </c>
      <c r="P52" s="49"/>
    </row>
    <row r="53" spans="1:16" s="46" customFormat="1">
      <c r="A53" s="45">
        <v>50</v>
      </c>
      <c r="B53" s="45" t="s">
        <v>218</v>
      </c>
      <c r="C53" s="45" t="s">
        <v>152</v>
      </c>
      <c r="D53" s="45">
        <v>5</v>
      </c>
      <c r="E53" s="47">
        <f t="shared" si="4"/>
        <v>100</v>
      </c>
      <c r="F53" s="45">
        <f t="shared" si="0"/>
        <v>30</v>
      </c>
      <c r="G53" s="45">
        <v>5</v>
      </c>
      <c r="H53" s="47">
        <v>100</v>
      </c>
      <c r="I53" s="47">
        <f t="shared" si="1"/>
        <v>40</v>
      </c>
      <c r="J53" s="45">
        <v>16</v>
      </c>
      <c r="K53" s="45">
        <v>17</v>
      </c>
      <c r="L53" s="47">
        <f t="shared" si="6"/>
        <v>94.117647058823522</v>
      </c>
      <c r="M53" s="47">
        <f t="shared" si="7"/>
        <v>28.235294117647054</v>
      </c>
      <c r="N53" s="47">
        <f t="shared" si="3"/>
        <v>98.235294117647058</v>
      </c>
      <c r="P53" s="49"/>
    </row>
    <row r="54" spans="1:16" s="46" customFormat="1">
      <c r="A54" s="45">
        <v>51</v>
      </c>
      <c r="B54" s="45" t="s">
        <v>219</v>
      </c>
      <c r="C54" s="45" t="s">
        <v>153</v>
      </c>
      <c r="D54" s="45">
        <v>1</v>
      </c>
      <c r="E54" s="47">
        <f t="shared" si="4"/>
        <v>20</v>
      </c>
      <c r="F54" s="45">
        <f t="shared" si="0"/>
        <v>6</v>
      </c>
      <c r="G54" s="45">
        <v>2</v>
      </c>
      <c r="H54" s="48">
        <v>40</v>
      </c>
      <c r="I54" s="48">
        <f t="shared" si="1"/>
        <v>16</v>
      </c>
      <c r="J54" s="45">
        <v>10</v>
      </c>
      <c r="K54" s="45">
        <v>11</v>
      </c>
      <c r="L54" s="47">
        <f t="shared" si="6"/>
        <v>90.909090909090907</v>
      </c>
      <c r="M54" s="47">
        <f t="shared" si="7"/>
        <v>27.27272727272727</v>
      </c>
      <c r="N54" s="48">
        <f t="shared" si="3"/>
        <v>49.272727272727266</v>
      </c>
      <c r="P54" s="49"/>
    </row>
    <row r="55" spans="1:16" s="46" customFormat="1">
      <c r="A55" s="45">
        <v>52</v>
      </c>
      <c r="B55" s="45" t="s">
        <v>220</v>
      </c>
      <c r="C55" s="45" t="s">
        <v>154</v>
      </c>
      <c r="D55" s="45">
        <v>4</v>
      </c>
      <c r="E55" s="47">
        <f t="shared" si="4"/>
        <v>80</v>
      </c>
      <c r="F55" s="45">
        <f t="shared" si="0"/>
        <v>24</v>
      </c>
      <c r="G55" s="45">
        <v>4</v>
      </c>
      <c r="H55" s="47">
        <v>80</v>
      </c>
      <c r="I55" s="47">
        <f t="shared" si="1"/>
        <v>32</v>
      </c>
      <c r="J55" s="45">
        <v>14</v>
      </c>
      <c r="K55" s="45">
        <v>14</v>
      </c>
      <c r="L55" s="47">
        <f t="shared" si="6"/>
        <v>100</v>
      </c>
      <c r="M55" s="47">
        <f t="shared" si="7"/>
        <v>30</v>
      </c>
      <c r="N55" s="47">
        <f t="shared" si="3"/>
        <v>86</v>
      </c>
      <c r="P55" s="49"/>
    </row>
    <row r="56" spans="1:16" s="46" customFormat="1">
      <c r="A56" s="45">
        <v>53</v>
      </c>
      <c r="B56" s="45" t="s">
        <v>221</v>
      </c>
      <c r="C56" s="45" t="s">
        <v>155</v>
      </c>
      <c r="D56" s="45">
        <v>2</v>
      </c>
      <c r="E56" s="47">
        <f t="shared" si="4"/>
        <v>40</v>
      </c>
      <c r="F56" s="45">
        <f t="shared" si="0"/>
        <v>12</v>
      </c>
      <c r="G56" s="45">
        <v>3</v>
      </c>
      <c r="H56" s="47">
        <v>60</v>
      </c>
      <c r="I56" s="47">
        <f t="shared" si="1"/>
        <v>24</v>
      </c>
      <c r="J56" s="45">
        <v>6</v>
      </c>
      <c r="K56" s="45">
        <v>6</v>
      </c>
      <c r="L56" s="47">
        <f t="shared" si="6"/>
        <v>100</v>
      </c>
      <c r="M56" s="47">
        <f t="shared" si="7"/>
        <v>30</v>
      </c>
      <c r="N56" s="47">
        <f t="shared" si="3"/>
        <v>66</v>
      </c>
      <c r="P56" s="49"/>
    </row>
    <row r="57" spans="1:16" s="46" customFormat="1">
      <c r="A57" s="45">
        <v>54</v>
      </c>
      <c r="B57" s="45" t="s">
        <v>222</v>
      </c>
      <c r="C57" s="45" t="s">
        <v>156</v>
      </c>
      <c r="D57" s="45">
        <v>1</v>
      </c>
      <c r="E57" s="47">
        <f t="shared" si="4"/>
        <v>20</v>
      </c>
      <c r="F57" s="45">
        <f t="shared" si="0"/>
        <v>6</v>
      </c>
      <c r="G57" s="45">
        <v>3</v>
      </c>
      <c r="H57" s="48">
        <v>60</v>
      </c>
      <c r="I57" s="48">
        <f t="shared" si="1"/>
        <v>24</v>
      </c>
      <c r="J57" s="45">
        <v>3</v>
      </c>
      <c r="K57" s="45">
        <v>3</v>
      </c>
      <c r="L57" s="47">
        <f t="shared" si="6"/>
        <v>100</v>
      </c>
      <c r="M57" s="47">
        <f t="shared" si="7"/>
        <v>30</v>
      </c>
      <c r="N57" s="48">
        <f t="shared" si="3"/>
        <v>60</v>
      </c>
      <c r="P57" s="49"/>
    </row>
    <row r="58" spans="1:16" s="46" customFormat="1">
      <c r="A58" s="45">
        <v>55</v>
      </c>
      <c r="B58" s="45" t="s">
        <v>222</v>
      </c>
      <c r="C58" s="45" t="s">
        <v>157</v>
      </c>
      <c r="D58" s="45">
        <v>0</v>
      </c>
      <c r="E58" s="47">
        <f t="shared" si="4"/>
        <v>0</v>
      </c>
      <c r="F58" s="45">
        <f t="shared" si="0"/>
        <v>0</v>
      </c>
      <c r="G58" s="45">
        <v>2</v>
      </c>
      <c r="H58" s="48">
        <v>40</v>
      </c>
      <c r="I58" s="48">
        <f t="shared" si="1"/>
        <v>16</v>
      </c>
      <c r="J58" s="45">
        <v>2</v>
      </c>
      <c r="K58" s="45">
        <v>2</v>
      </c>
      <c r="L58" s="47">
        <f t="shared" si="6"/>
        <v>100</v>
      </c>
      <c r="M58" s="47">
        <f t="shared" si="7"/>
        <v>30</v>
      </c>
      <c r="N58" s="48">
        <f t="shared" si="3"/>
        <v>46</v>
      </c>
      <c r="P58" s="49"/>
    </row>
    <row r="59" spans="1:16" s="46" customFormat="1">
      <c r="A59" s="45">
        <v>56</v>
      </c>
      <c r="B59" s="45" t="s">
        <v>223</v>
      </c>
      <c r="C59" s="45" t="s">
        <v>158</v>
      </c>
      <c r="D59" s="45">
        <v>4</v>
      </c>
      <c r="E59" s="47">
        <f t="shared" si="4"/>
        <v>80</v>
      </c>
      <c r="F59" s="45">
        <f t="shared" si="0"/>
        <v>24</v>
      </c>
      <c r="G59" s="45">
        <v>4</v>
      </c>
      <c r="H59" s="48">
        <v>80</v>
      </c>
      <c r="I59" s="48">
        <f t="shared" si="1"/>
        <v>32</v>
      </c>
      <c r="J59" s="45">
        <v>3</v>
      </c>
      <c r="K59" s="45">
        <v>5</v>
      </c>
      <c r="L59" s="47">
        <f t="shared" si="6"/>
        <v>60</v>
      </c>
      <c r="M59" s="47">
        <f t="shared" si="7"/>
        <v>18</v>
      </c>
      <c r="N59" s="48">
        <f t="shared" si="3"/>
        <v>74</v>
      </c>
      <c r="P59" s="49"/>
    </row>
    <row r="60" spans="1:16" s="46" customFormat="1">
      <c r="A60" s="45">
        <v>57</v>
      </c>
      <c r="B60" s="45" t="s">
        <v>223</v>
      </c>
      <c r="C60" s="45" t="s">
        <v>159</v>
      </c>
      <c r="D60" s="45">
        <v>4</v>
      </c>
      <c r="E60" s="47">
        <f t="shared" si="4"/>
        <v>80</v>
      </c>
      <c r="F60" s="45">
        <f t="shared" si="0"/>
        <v>24</v>
      </c>
      <c r="G60" s="45">
        <v>4</v>
      </c>
      <c r="H60" s="47">
        <v>80</v>
      </c>
      <c r="I60" s="47">
        <f t="shared" si="1"/>
        <v>32</v>
      </c>
      <c r="J60" s="45">
        <v>0</v>
      </c>
      <c r="K60" s="45">
        <v>0</v>
      </c>
      <c r="L60" s="47">
        <v>0</v>
      </c>
      <c r="M60" s="47">
        <f t="shared" si="7"/>
        <v>0</v>
      </c>
      <c r="N60" s="47">
        <f t="shared" si="3"/>
        <v>56</v>
      </c>
      <c r="P60" s="49"/>
    </row>
    <row r="61" spans="1:16" s="46" customFormat="1">
      <c r="A61" s="45">
        <v>58</v>
      </c>
      <c r="B61" s="45" t="s">
        <v>224</v>
      </c>
      <c r="C61" s="45" t="s">
        <v>160</v>
      </c>
      <c r="D61" s="45">
        <v>2</v>
      </c>
      <c r="E61" s="47">
        <f t="shared" si="4"/>
        <v>40</v>
      </c>
      <c r="F61" s="45">
        <f t="shared" si="0"/>
        <v>12</v>
      </c>
      <c r="G61" s="45">
        <v>3</v>
      </c>
      <c r="H61" s="48">
        <v>60</v>
      </c>
      <c r="I61" s="48">
        <f t="shared" si="1"/>
        <v>24</v>
      </c>
      <c r="J61" s="45">
        <v>28</v>
      </c>
      <c r="K61" s="45">
        <v>28</v>
      </c>
      <c r="L61" s="47">
        <f t="shared" si="6"/>
        <v>100</v>
      </c>
      <c r="M61" s="47">
        <f t="shared" si="7"/>
        <v>30</v>
      </c>
      <c r="N61" s="48">
        <f t="shared" si="3"/>
        <v>66</v>
      </c>
      <c r="P61" s="49"/>
    </row>
    <row r="62" spans="1:16" s="46" customFormat="1">
      <c r="A62" s="45">
        <v>59</v>
      </c>
      <c r="B62" s="45" t="s">
        <v>225</v>
      </c>
      <c r="C62" s="45" t="s">
        <v>161</v>
      </c>
      <c r="D62" s="45">
        <v>2</v>
      </c>
      <c r="E62" s="47">
        <f t="shared" si="4"/>
        <v>40</v>
      </c>
      <c r="F62" s="45">
        <f t="shared" si="0"/>
        <v>12</v>
      </c>
      <c r="G62" s="45">
        <v>3</v>
      </c>
      <c r="H62" s="47">
        <v>60</v>
      </c>
      <c r="I62" s="47">
        <f t="shared" si="1"/>
        <v>24</v>
      </c>
      <c r="J62" s="45">
        <v>33</v>
      </c>
      <c r="K62" s="45">
        <v>33</v>
      </c>
      <c r="L62" s="47">
        <f t="shared" si="6"/>
        <v>100</v>
      </c>
      <c r="M62" s="47">
        <f t="shared" si="7"/>
        <v>30</v>
      </c>
      <c r="N62" s="47">
        <f t="shared" si="3"/>
        <v>66</v>
      </c>
      <c r="P62" s="49"/>
    </row>
    <row r="63" spans="1:16" s="46" customFormat="1">
      <c r="A63" s="45">
        <v>60</v>
      </c>
      <c r="B63" s="45" t="s">
        <v>226</v>
      </c>
      <c r="C63" s="45" t="s">
        <v>162</v>
      </c>
      <c r="D63" s="45">
        <v>0</v>
      </c>
      <c r="E63" s="47">
        <f t="shared" si="4"/>
        <v>0</v>
      </c>
      <c r="F63" s="45">
        <f t="shared" si="0"/>
        <v>0</v>
      </c>
      <c r="G63" s="45">
        <v>3</v>
      </c>
      <c r="H63" s="48">
        <v>60</v>
      </c>
      <c r="I63" s="48">
        <f t="shared" si="1"/>
        <v>24</v>
      </c>
      <c r="J63" s="45">
        <v>4</v>
      </c>
      <c r="K63" s="45">
        <v>4</v>
      </c>
      <c r="L63" s="47">
        <f t="shared" si="6"/>
        <v>100</v>
      </c>
      <c r="M63" s="47">
        <f t="shared" si="7"/>
        <v>30</v>
      </c>
      <c r="N63" s="48">
        <f t="shared" si="3"/>
        <v>54</v>
      </c>
      <c r="P63" s="49"/>
    </row>
    <row r="64" spans="1:16" s="46" customFormat="1">
      <c r="A64" s="45">
        <v>61</v>
      </c>
      <c r="B64" s="45" t="s">
        <v>227</v>
      </c>
      <c r="C64" s="45" t="s">
        <v>163</v>
      </c>
      <c r="D64" s="45">
        <v>3</v>
      </c>
      <c r="E64" s="47">
        <f t="shared" si="4"/>
        <v>60</v>
      </c>
      <c r="F64" s="45">
        <f t="shared" si="0"/>
        <v>18</v>
      </c>
      <c r="G64" s="45">
        <v>2</v>
      </c>
      <c r="H64" s="47">
        <v>40</v>
      </c>
      <c r="I64" s="47">
        <f t="shared" si="1"/>
        <v>16</v>
      </c>
      <c r="J64" s="45">
        <v>17</v>
      </c>
      <c r="K64" s="45">
        <v>18</v>
      </c>
      <c r="L64" s="48">
        <v>94.1</v>
      </c>
      <c r="M64" s="48">
        <f t="shared" si="7"/>
        <v>28.229999999999997</v>
      </c>
      <c r="N64" s="48">
        <f t="shared" si="3"/>
        <v>62.23</v>
      </c>
      <c r="P64" s="49"/>
    </row>
    <row r="65" spans="1:16" s="46" customFormat="1">
      <c r="A65" s="45">
        <v>62</v>
      </c>
      <c r="B65" s="45" t="s">
        <v>228</v>
      </c>
      <c r="C65" s="36" t="s">
        <v>320</v>
      </c>
      <c r="D65" s="45">
        <v>0</v>
      </c>
      <c r="E65" s="47">
        <f t="shared" si="4"/>
        <v>0</v>
      </c>
      <c r="F65" s="45">
        <f t="shared" si="0"/>
        <v>0</v>
      </c>
      <c r="G65" s="45">
        <v>2</v>
      </c>
      <c r="H65" s="47">
        <v>40</v>
      </c>
      <c r="I65" s="47">
        <f t="shared" si="1"/>
        <v>16</v>
      </c>
      <c r="J65" s="45">
        <v>4</v>
      </c>
      <c r="K65" s="45">
        <v>4</v>
      </c>
      <c r="L65" s="47">
        <f t="shared" si="6"/>
        <v>100</v>
      </c>
      <c r="M65" s="47">
        <f t="shared" si="7"/>
        <v>30</v>
      </c>
      <c r="N65" s="47">
        <f t="shared" si="3"/>
        <v>46</v>
      </c>
      <c r="P65" s="49"/>
    </row>
    <row r="66" spans="1:16" s="46" customFormat="1">
      <c r="A66" s="45">
        <v>63</v>
      </c>
      <c r="B66" s="45" t="s">
        <v>228</v>
      </c>
      <c r="C66" s="36" t="s">
        <v>321</v>
      </c>
      <c r="D66" s="45">
        <v>1</v>
      </c>
      <c r="E66" s="47">
        <f t="shared" si="4"/>
        <v>20</v>
      </c>
      <c r="F66" s="45">
        <f t="shared" si="0"/>
        <v>6</v>
      </c>
      <c r="G66" s="45">
        <v>0</v>
      </c>
      <c r="H66" s="47">
        <v>0</v>
      </c>
      <c r="I66" s="47">
        <f t="shared" si="1"/>
        <v>0</v>
      </c>
      <c r="J66" s="45">
        <v>4</v>
      </c>
      <c r="K66" s="45">
        <v>4</v>
      </c>
      <c r="L66" s="47">
        <f t="shared" si="6"/>
        <v>100</v>
      </c>
      <c r="M66" s="47">
        <f t="shared" si="7"/>
        <v>30</v>
      </c>
      <c r="N66" s="47">
        <f t="shared" si="3"/>
        <v>36</v>
      </c>
      <c r="P66" s="49"/>
    </row>
    <row r="67" spans="1:16" s="46" customFormat="1">
      <c r="A67" s="45">
        <v>64</v>
      </c>
      <c r="B67" s="45" t="s">
        <v>229</v>
      </c>
      <c r="C67" s="45" t="s">
        <v>164</v>
      </c>
      <c r="D67" s="45">
        <v>1</v>
      </c>
      <c r="E67" s="47">
        <f t="shared" si="4"/>
        <v>20</v>
      </c>
      <c r="F67" s="45">
        <f t="shared" si="0"/>
        <v>6</v>
      </c>
      <c r="G67" s="45">
        <v>3</v>
      </c>
      <c r="H67" s="48">
        <v>60</v>
      </c>
      <c r="I67" s="48">
        <f t="shared" si="1"/>
        <v>24</v>
      </c>
      <c r="J67" s="45">
        <v>24</v>
      </c>
      <c r="K67" s="45">
        <v>24</v>
      </c>
      <c r="L67" s="47">
        <f t="shared" si="6"/>
        <v>100</v>
      </c>
      <c r="M67" s="47">
        <f t="shared" si="7"/>
        <v>30</v>
      </c>
      <c r="N67" s="48">
        <f t="shared" si="3"/>
        <v>60</v>
      </c>
      <c r="P67" s="49"/>
    </row>
    <row r="68" spans="1:16" s="46" customFormat="1">
      <c r="A68" s="45">
        <v>65</v>
      </c>
      <c r="B68" s="45" t="s">
        <v>230</v>
      </c>
      <c r="C68" s="45" t="s">
        <v>165</v>
      </c>
      <c r="D68" s="45">
        <v>2</v>
      </c>
      <c r="E68" s="47">
        <f t="shared" si="4"/>
        <v>40</v>
      </c>
      <c r="F68" s="45">
        <f t="shared" ref="F68:F99" si="8">E68*0.3</f>
        <v>12</v>
      </c>
      <c r="G68" s="45">
        <v>3</v>
      </c>
      <c r="H68" s="47">
        <v>60</v>
      </c>
      <c r="I68" s="47">
        <f t="shared" ref="I68:I99" si="9">H68*0.4</f>
        <v>24</v>
      </c>
      <c r="J68" s="45">
        <v>42</v>
      </c>
      <c r="K68" s="45">
        <v>45</v>
      </c>
      <c r="L68" s="48">
        <v>93</v>
      </c>
      <c r="M68" s="48">
        <f t="shared" si="7"/>
        <v>27.9</v>
      </c>
      <c r="N68" s="48">
        <f t="shared" ref="N68" si="10">F68+I68+M68</f>
        <v>63.9</v>
      </c>
      <c r="P68" s="49"/>
    </row>
    <row r="69" spans="1:16" s="46" customFormat="1">
      <c r="A69" s="45">
        <v>66</v>
      </c>
      <c r="B69" s="45" t="s">
        <v>231</v>
      </c>
      <c r="C69" s="36" t="s">
        <v>322</v>
      </c>
      <c r="D69" s="45">
        <v>2</v>
      </c>
      <c r="E69" s="47">
        <f t="shared" ref="E69:E99" si="11">IF(D69&lt;=4,D69*20,100)</f>
        <v>40</v>
      </c>
      <c r="F69" s="45">
        <f t="shared" si="8"/>
        <v>12</v>
      </c>
      <c r="G69" s="45">
        <v>2</v>
      </c>
      <c r="H69" s="48">
        <v>40</v>
      </c>
      <c r="I69" s="48">
        <f t="shared" si="9"/>
        <v>16</v>
      </c>
      <c r="J69" s="45">
        <v>5</v>
      </c>
      <c r="K69" s="45">
        <v>5</v>
      </c>
      <c r="L69" s="47">
        <f t="shared" si="6"/>
        <v>100</v>
      </c>
      <c r="M69" s="47">
        <f t="shared" si="7"/>
        <v>30</v>
      </c>
      <c r="N69" s="48">
        <f t="shared" si="3"/>
        <v>58</v>
      </c>
      <c r="P69" s="49"/>
    </row>
    <row r="70" spans="1:16" s="46" customFormat="1">
      <c r="A70" s="45">
        <v>67</v>
      </c>
      <c r="B70" s="45" t="s">
        <v>232</v>
      </c>
      <c r="C70" s="45" t="s">
        <v>166</v>
      </c>
      <c r="D70" s="45">
        <v>1</v>
      </c>
      <c r="E70" s="47">
        <f t="shared" si="11"/>
        <v>20</v>
      </c>
      <c r="F70" s="45">
        <f t="shared" si="8"/>
        <v>6</v>
      </c>
      <c r="G70" s="45">
        <v>3</v>
      </c>
      <c r="H70" s="47">
        <v>60</v>
      </c>
      <c r="I70" s="47">
        <f t="shared" si="9"/>
        <v>24</v>
      </c>
      <c r="J70" s="45">
        <v>8</v>
      </c>
      <c r="K70" s="45">
        <v>8</v>
      </c>
      <c r="L70" s="47">
        <f t="shared" si="6"/>
        <v>100</v>
      </c>
      <c r="M70" s="47">
        <f t="shared" si="7"/>
        <v>30</v>
      </c>
      <c r="N70" s="47">
        <f t="shared" ref="N70:N99" si="12">F70+I70+M70</f>
        <v>60</v>
      </c>
      <c r="P70" s="49"/>
    </row>
    <row r="71" spans="1:16" s="46" customFormat="1">
      <c r="A71" s="45">
        <v>68</v>
      </c>
      <c r="B71" s="45" t="s">
        <v>233</v>
      </c>
      <c r="C71" s="45" t="s">
        <v>167</v>
      </c>
      <c r="D71" s="45">
        <v>2</v>
      </c>
      <c r="E71" s="47">
        <f t="shared" si="11"/>
        <v>40</v>
      </c>
      <c r="F71" s="45">
        <f t="shared" si="8"/>
        <v>12</v>
      </c>
      <c r="G71" s="45">
        <v>3</v>
      </c>
      <c r="H71" s="47">
        <v>60</v>
      </c>
      <c r="I71" s="47">
        <f t="shared" si="9"/>
        <v>24</v>
      </c>
      <c r="J71" s="45">
        <v>28</v>
      </c>
      <c r="K71" s="45">
        <v>33</v>
      </c>
      <c r="L71" s="47">
        <f t="shared" si="6"/>
        <v>84.848484848484844</v>
      </c>
      <c r="M71" s="47">
        <f t="shared" si="7"/>
        <v>25.454545454545453</v>
      </c>
      <c r="N71" s="47">
        <f t="shared" si="12"/>
        <v>61.454545454545453</v>
      </c>
      <c r="P71" s="49"/>
    </row>
    <row r="72" spans="1:16" s="46" customFormat="1">
      <c r="A72" s="45">
        <v>69</v>
      </c>
      <c r="B72" s="45" t="s">
        <v>233</v>
      </c>
      <c r="C72" s="45" t="s">
        <v>168</v>
      </c>
      <c r="D72" s="45">
        <v>4</v>
      </c>
      <c r="E72" s="47">
        <f t="shared" si="11"/>
        <v>80</v>
      </c>
      <c r="F72" s="45">
        <f t="shared" si="8"/>
        <v>24</v>
      </c>
      <c r="G72" s="45">
        <v>5</v>
      </c>
      <c r="H72" s="47">
        <v>100</v>
      </c>
      <c r="I72" s="47">
        <f t="shared" si="9"/>
        <v>40</v>
      </c>
      <c r="J72" s="45">
        <v>5</v>
      </c>
      <c r="K72" s="45">
        <v>5</v>
      </c>
      <c r="L72" s="47">
        <f t="shared" si="6"/>
        <v>100</v>
      </c>
      <c r="M72" s="47">
        <f t="shared" si="7"/>
        <v>30</v>
      </c>
      <c r="N72" s="47">
        <f t="shared" si="12"/>
        <v>94</v>
      </c>
      <c r="P72" s="49"/>
    </row>
    <row r="73" spans="1:16" s="46" customFormat="1">
      <c r="A73" s="45">
        <v>70</v>
      </c>
      <c r="B73" s="45" t="s">
        <v>233</v>
      </c>
      <c r="C73" s="45" t="s">
        <v>169</v>
      </c>
      <c r="D73" s="45">
        <v>0</v>
      </c>
      <c r="E73" s="47">
        <f t="shared" si="11"/>
        <v>0</v>
      </c>
      <c r="F73" s="45">
        <f t="shared" si="8"/>
        <v>0</v>
      </c>
      <c r="G73" s="45">
        <v>2</v>
      </c>
      <c r="H73" s="47">
        <v>40</v>
      </c>
      <c r="I73" s="47">
        <f t="shared" si="9"/>
        <v>16</v>
      </c>
      <c r="J73" s="45">
        <v>69</v>
      </c>
      <c r="K73" s="45">
        <v>70</v>
      </c>
      <c r="L73" s="48">
        <v>98.9</v>
      </c>
      <c r="M73" s="48">
        <f t="shared" si="7"/>
        <v>29.67</v>
      </c>
      <c r="N73" s="48">
        <f t="shared" si="12"/>
        <v>45.67</v>
      </c>
      <c r="P73" s="49"/>
    </row>
    <row r="74" spans="1:16" s="46" customFormat="1">
      <c r="A74" s="45">
        <v>71</v>
      </c>
      <c r="B74" s="45" t="s">
        <v>233</v>
      </c>
      <c r="C74" s="45" t="s">
        <v>170</v>
      </c>
      <c r="D74" s="45">
        <v>0</v>
      </c>
      <c r="E74" s="47">
        <f t="shared" si="11"/>
        <v>0</v>
      </c>
      <c r="F74" s="45">
        <f t="shared" si="8"/>
        <v>0</v>
      </c>
      <c r="G74" s="45">
        <v>2</v>
      </c>
      <c r="H74" s="48">
        <v>40</v>
      </c>
      <c r="I74" s="48">
        <f t="shared" si="9"/>
        <v>16</v>
      </c>
      <c r="J74" s="45">
        <v>8</v>
      </c>
      <c r="K74" s="45">
        <v>8</v>
      </c>
      <c r="L74" s="47">
        <f t="shared" ref="L74:L99" si="13">J74/K74*100</f>
        <v>100</v>
      </c>
      <c r="M74" s="47">
        <f t="shared" ref="M74:M99" si="14">L74*0.3</f>
        <v>30</v>
      </c>
      <c r="N74" s="48">
        <f t="shared" si="12"/>
        <v>46</v>
      </c>
      <c r="P74" s="49"/>
    </row>
    <row r="75" spans="1:16" s="46" customFormat="1">
      <c r="A75" s="45">
        <v>72</v>
      </c>
      <c r="B75" s="45" t="s">
        <v>234</v>
      </c>
      <c r="C75" s="45" t="s">
        <v>171</v>
      </c>
      <c r="D75" s="45">
        <v>3</v>
      </c>
      <c r="E75" s="47">
        <f t="shared" si="11"/>
        <v>60</v>
      </c>
      <c r="F75" s="45">
        <f t="shared" si="8"/>
        <v>18</v>
      </c>
      <c r="G75" s="45">
        <v>3</v>
      </c>
      <c r="H75" s="47">
        <v>60</v>
      </c>
      <c r="I75" s="47">
        <f t="shared" si="9"/>
        <v>24</v>
      </c>
      <c r="J75" s="45">
        <v>0</v>
      </c>
      <c r="K75" s="45">
        <v>0</v>
      </c>
      <c r="L75" s="47">
        <v>0</v>
      </c>
      <c r="M75" s="47">
        <f t="shared" si="14"/>
        <v>0</v>
      </c>
      <c r="N75" s="47">
        <f t="shared" si="12"/>
        <v>42</v>
      </c>
      <c r="P75" s="49"/>
    </row>
    <row r="76" spans="1:16" s="46" customFormat="1">
      <c r="A76" s="45">
        <v>73</v>
      </c>
      <c r="B76" s="45" t="s">
        <v>234</v>
      </c>
      <c r="C76" s="45" t="s">
        <v>172</v>
      </c>
      <c r="D76" s="45">
        <v>0</v>
      </c>
      <c r="E76" s="47">
        <f t="shared" si="11"/>
        <v>0</v>
      </c>
      <c r="F76" s="45">
        <f t="shared" si="8"/>
        <v>0</v>
      </c>
      <c r="G76" s="45">
        <v>1</v>
      </c>
      <c r="H76" s="47">
        <v>20</v>
      </c>
      <c r="I76" s="47">
        <f t="shared" si="9"/>
        <v>8</v>
      </c>
      <c r="J76" s="45">
        <v>10</v>
      </c>
      <c r="K76" s="45">
        <v>10</v>
      </c>
      <c r="L76" s="47">
        <f t="shared" si="13"/>
        <v>100</v>
      </c>
      <c r="M76" s="47">
        <f t="shared" si="14"/>
        <v>30</v>
      </c>
      <c r="N76" s="47">
        <f t="shared" si="12"/>
        <v>38</v>
      </c>
      <c r="P76" s="49"/>
    </row>
    <row r="77" spans="1:16" s="46" customFormat="1">
      <c r="A77" s="45">
        <v>74</v>
      </c>
      <c r="B77" s="45" t="s">
        <v>235</v>
      </c>
      <c r="C77" s="45" t="s">
        <v>173</v>
      </c>
      <c r="D77" s="45">
        <v>1</v>
      </c>
      <c r="E77" s="47">
        <f t="shared" si="11"/>
        <v>20</v>
      </c>
      <c r="F77" s="45">
        <f t="shared" si="8"/>
        <v>6</v>
      </c>
      <c r="G77" s="45">
        <v>4</v>
      </c>
      <c r="H77" s="48">
        <v>80</v>
      </c>
      <c r="I77" s="48">
        <f t="shared" si="9"/>
        <v>32</v>
      </c>
      <c r="J77" s="45">
        <v>22</v>
      </c>
      <c r="K77" s="45">
        <v>25</v>
      </c>
      <c r="L77" s="47">
        <f t="shared" si="13"/>
        <v>88</v>
      </c>
      <c r="M77" s="47">
        <f t="shared" si="14"/>
        <v>26.4</v>
      </c>
      <c r="N77" s="48">
        <f t="shared" si="12"/>
        <v>64.400000000000006</v>
      </c>
      <c r="P77" s="49"/>
    </row>
    <row r="78" spans="1:16" s="46" customFormat="1">
      <c r="A78" s="45">
        <v>75</v>
      </c>
      <c r="B78" s="45" t="s">
        <v>236</v>
      </c>
      <c r="C78" s="45" t="s">
        <v>174</v>
      </c>
      <c r="D78" s="45">
        <v>0</v>
      </c>
      <c r="E78" s="47">
        <f t="shared" si="11"/>
        <v>0</v>
      </c>
      <c r="F78" s="45">
        <f t="shared" si="8"/>
        <v>0</v>
      </c>
      <c r="G78" s="45">
        <v>3</v>
      </c>
      <c r="H78" s="47">
        <v>60</v>
      </c>
      <c r="I78" s="47">
        <f t="shared" si="9"/>
        <v>24</v>
      </c>
      <c r="J78" s="45">
        <v>10</v>
      </c>
      <c r="K78" s="45">
        <v>10</v>
      </c>
      <c r="L78" s="47">
        <f t="shared" si="13"/>
        <v>100</v>
      </c>
      <c r="M78" s="47">
        <f t="shared" si="14"/>
        <v>30</v>
      </c>
      <c r="N78" s="47">
        <f t="shared" si="12"/>
        <v>54</v>
      </c>
      <c r="P78" s="49"/>
    </row>
    <row r="79" spans="1:16" s="46" customFormat="1">
      <c r="A79" s="45">
        <v>76</v>
      </c>
      <c r="B79" s="45" t="s">
        <v>237</v>
      </c>
      <c r="C79" s="45" t="s">
        <v>175</v>
      </c>
      <c r="D79" s="45">
        <v>5</v>
      </c>
      <c r="E79" s="47">
        <f t="shared" si="11"/>
        <v>100</v>
      </c>
      <c r="F79" s="45">
        <f t="shared" si="8"/>
        <v>30</v>
      </c>
      <c r="G79" s="45">
        <v>5</v>
      </c>
      <c r="H79" s="47">
        <v>100</v>
      </c>
      <c r="I79" s="47">
        <f t="shared" si="9"/>
        <v>40</v>
      </c>
      <c r="J79" s="45">
        <v>7</v>
      </c>
      <c r="K79" s="45">
        <v>9</v>
      </c>
      <c r="L79" s="48">
        <v>78</v>
      </c>
      <c r="M79" s="48">
        <f t="shared" si="14"/>
        <v>23.4</v>
      </c>
      <c r="N79" s="48">
        <f t="shared" si="12"/>
        <v>93.4</v>
      </c>
      <c r="P79" s="49"/>
    </row>
    <row r="80" spans="1:16" s="46" customFormat="1">
      <c r="A80" s="45">
        <v>77</v>
      </c>
      <c r="B80" s="45" t="s">
        <v>238</v>
      </c>
      <c r="C80" s="45" t="s">
        <v>176</v>
      </c>
      <c r="D80" s="45">
        <v>1</v>
      </c>
      <c r="E80" s="47">
        <f t="shared" si="11"/>
        <v>20</v>
      </c>
      <c r="F80" s="45">
        <f t="shared" si="8"/>
        <v>6</v>
      </c>
      <c r="G80" s="45">
        <v>3</v>
      </c>
      <c r="H80" s="47">
        <v>60</v>
      </c>
      <c r="I80" s="47">
        <f t="shared" si="9"/>
        <v>24</v>
      </c>
      <c r="J80" s="45">
        <v>0</v>
      </c>
      <c r="K80" s="45">
        <v>1</v>
      </c>
      <c r="L80" s="47">
        <f t="shared" si="13"/>
        <v>0</v>
      </c>
      <c r="M80" s="47">
        <f t="shared" si="14"/>
        <v>0</v>
      </c>
      <c r="N80" s="47">
        <f t="shared" si="12"/>
        <v>30</v>
      </c>
      <c r="P80" s="49"/>
    </row>
    <row r="81" spans="1:16" s="46" customFormat="1">
      <c r="A81" s="45">
        <v>78</v>
      </c>
      <c r="B81" s="45" t="s">
        <v>239</v>
      </c>
      <c r="C81" s="45" t="s">
        <v>177</v>
      </c>
      <c r="D81" s="45">
        <v>1</v>
      </c>
      <c r="E81" s="47">
        <f t="shared" si="11"/>
        <v>20</v>
      </c>
      <c r="F81" s="45">
        <f t="shared" si="8"/>
        <v>6</v>
      </c>
      <c r="G81" s="45">
        <v>2</v>
      </c>
      <c r="H81" s="48">
        <v>40</v>
      </c>
      <c r="I81" s="48">
        <f t="shared" si="9"/>
        <v>16</v>
      </c>
      <c r="J81" s="45">
        <v>1</v>
      </c>
      <c r="K81" s="45">
        <v>1</v>
      </c>
      <c r="L81" s="47">
        <f t="shared" si="13"/>
        <v>100</v>
      </c>
      <c r="M81" s="47">
        <f t="shared" si="14"/>
        <v>30</v>
      </c>
      <c r="N81" s="48">
        <f t="shared" si="12"/>
        <v>52</v>
      </c>
      <c r="P81" s="49"/>
    </row>
    <row r="82" spans="1:16" s="46" customFormat="1">
      <c r="A82" s="45">
        <v>79</v>
      </c>
      <c r="B82" s="45" t="s">
        <v>240</v>
      </c>
      <c r="C82" s="36" t="s">
        <v>323</v>
      </c>
      <c r="D82" s="45">
        <v>3</v>
      </c>
      <c r="E82" s="47">
        <f t="shared" si="11"/>
        <v>60</v>
      </c>
      <c r="F82" s="45">
        <f t="shared" si="8"/>
        <v>18</v>
      </c>
      <c r="G82" s="45">
        <v>5</v>
      </c>
      <c r="H82" s="47">
        <v>100</v>
      </c>
      <c r="I82" s="47">
        <f t="shared" si="9"/>
        <v>40</v>
      </c>
      <c r="J82" s="45">
        <v>14</v>
      </c>
      <c r="K82" s="45">
        <v>15</v>
      </c>
      <c r="L82" s="48">
        <v>93.1</v>
      </c>
      <c r="M82" s="48">
        <f t="shared" si="14"/>
        <v>27.929999999999996</v>
      </c>
      <c r="N82" s="48">
        <f t="shared" si="12"/>
        <v>85.929999999999993</v>
      </c>
      <c r="P82" s="49"/>
    </row>
    <row r="83" spans="1:16" s="46" customFormat="1">
      <c r="A83" s="45">
        <v>80</v>
      </c>
      <c r="B83" s="45" t="s">
        <v>241</v>
      </c>
      <c r="C83" s="45" t="s">
        <v>178</v>
      </c>
      <c r="D83" s="45">
        <v>3</v>
      </c>
      <c r="E83" s="47">
        <f t="shared" si="11"/>
        <v>60</v>
      </c>
      <c r="F83" s="45">
        <f t="shared" si="8"/>
        <v>18</v>
      </c>
      <c r="G83" s="45">
        <v>3</v>
      </c>
      <c r="H83" s="48">
        <v>60</v>
      </c>
      <c r="I83" s="48">
        <f t="shared" si="9"/>
        <v>24</v>
      </c>
      <c r="J83" s="45">
        <v>22</v>
      </c>
      <c r="K83" s="45">
        <v>22</v>
      </c>
      <c r="L83" s="47">
        <f t="shared" si="13"/>
        <v>100</v>
      </c>
      <c r="M83" s="47">
        <f t="shared" si="14"/>
        <v>30</v>
      </c>
      <c r="N83" s="48">
        <f t="shared" si="12"/>
        <v>72</v>
      </c>
      <c r="P83" s="49"/>
    </row>
    <row r="84" spans="1:16" s="46" customFormat="1">
      <c r="A84" s="45">
        <v>81</v>
      </c>
      <c r="B84" s="45" t="s">
        <v>241</v>
      </c>
      <c r="C84" s="45" t="s">
        <v>179</v>
      </c>
      <c r="D84" s="45">
        <v>1</v>
      </c>
      <c r="E84" s="47">
        <f t="shared" si="11"/>
        <v>20</v>
      </c>
      <c r="F84" s="45">
        <f t="shared" si="8"/>
        <v>6</v>
      </c>
      <c r="G84" s="45">
        <v>3</v>
      </c>
      <c r="H84" s="48">
        <v>60</v>
      </c>
      <c r="I84" s="48">
        <f t="shared" si="9"/>
        <v>24</v>
      </c>
      <c r="J84" s="45">
        <v>10</v>
      </c>
      <c r="K84" s="45">
        <v>11</v>
      </c>
      <c r="L84" s="47">
        <f t="shared" si="13"/>
        <v>90.909090909090907</v>
      </c>
      <c r="M84" s="47">
        <f t="shared" si="14"/>
        <v>27.27272727272727</v>
      </c>
      <c r="N84" s="48">
        <f t="shared" si="12"/>
        <v>57.272727272727266</v>
      </c>
      <c r="P84" s="49"/>
    </row>
    <row r="85" spans="1:16" s="46" customFormat="1">
      <c r="A85" s="45">
        <v>82</v>
      </c>
      <c r="B85" s="45" t="s">
        <v>242</v>
      </c>
      <c r="C85" s="45" t="s">
        <v>180</v>
      </c>
      <c r="D85" s="45">
        <v>1</v>
      </c>
      <c r="E85" s="47">
        <f t="shared" si="11"/>
        <v>20</v>
      </c>
      <c r="F85" s="45">
        <f t="shared" si="8"/>
        <v>6</v>
      </c>
      <c r="G85" s="45">
        <v>1</v>
      </c>
      <c r="H85" s="48">
        <v>20</v>
      </c>
      <c r="I85" s="48">
        <f t="shared" si="9"/>
        <v>8</v>
      </c>
      <c r="J85" s="45">
        <v>12</v>
      </c>
      <c r="K85" s="45">
        <v>12</v>
      </c>
      <c r="L85" s="47">
        <f t="shared" si="13"/>
        <v>100</v>
      </c>
      <c r="M85" s="47">
        <f t="shared" si="14"/>
        <v>30</v>
      </c>
      <c r="N85" s="48">
        <f t="shared" si="12"/>
        <v>44</v>
      </c>
      <c r="P85" s="49"/>
    </row>
    <row r="86" spans="1:16" s="46" customFormat="1">
      <c r="A86" s="45">
        <v>83</v>
      </c>
      <c r="B86" s="45" t="s">
        <v>243</v>
      </c>
      <c r="C86" s="45" t="s">
        <v>181</v>
      </c>
      <c r="D86" s="45">
        <v>1</v>
      </c>
      <c r="E86" s="47">
        <f t="shared" si="11"/>
        <v>20</v>
      </c>
      <c r="F86" s="45">
        <f t="shared" si="8"/>
        <v>6</v>
      </c>
      <c r="G86" s="45">
        <v>2</v>
      </c>
      <c r="H86" s="48">
        <v>40</v>
      </c>
      <c r="I86" s="48">
        <f t="shared" si="9"/>
        <v>16</v>
      </c>
      <c r="J86" s="45">
        <v>3</v>
      </c>
      <c r="K86" s="45">
        <v>4</v>
      </c>
      <c r="L86" s="47">
        <f t="shared" si="13"/>
        <v>75</v>
      </c>
      <c r="M86" s="47">
        <f t="shared" si="14"/>
        <v>22.5</v>
      </c>
      <c r="N86" s="48">
        <f t="shared" si="12"/>
        <v>44.5</v>
      </c>
      <c r="P86" s="49"/>
    </row>
    <row r="87" spans="1:16" s="46" customFormat="1">
      <c r="A87" s="45">
        <v>84</v>
      </c>
      <c r="B87" s="45" t="s">
        <v>243</v>
      </c>
      <c r="C87" s="45" t="s">
        <v>182</v>
      </c>
      <c r="D87" s="45">
        <v>3</v>
      </c>
      <c r="E87" s="47">
        <f t="shared" si="11"/>
        <v>60</v>
      </c>
      <c r="F87" s="45">
        <f t="shared" si="8"/>
        <v>18</v>
      </c>
      <c r="G87" s="45">
        <v>5</v>
      </c>
      <c r="H87" s="47">
        <v>100</v>
      </c>
      <c r="I87" s="47">
        <f t="shared" si="9"/>
        <v>40</v>
      </c>
      <c r="J87" s="45">
        <v>7</v>
      </c>
      <c r="K87" s="45">
        <v>7</v>
      </c>
      <c r="L87" s="47">
        <f t="shared" si="13"/>
        <v>100</v>
      </c>
      <c r="M87" s="47">
        <f t="shared" si="14"/>
        <v>30</v>
      </c>
      <c r="N87" s="47">
        <f t="shared" si="12"/>
        <v>88</v>
      </c>
      <c r="P87" s="49"/>
    </row>
    <row r="88" spans="1:16" s="46" customFormat="1">
      <c r="A88" s="45">
        <v>85</v>
      </c>
      <c r="B88" s="45" t="s">
        <v>244</v>
      </c>
      <c r="C88" s="45" t="s">
        <v>183</v>
      </c>
      <c r="D88" s="45">
        <v>0</v>
      </c>
      <c r="E88" s="47">
        <f t="shared" si="11"/>
        <v>0</v>
      </c>
      <c r="F88" s="45">
        <f t="shared" si="8"/>
        <v>0</v>
      </c>
      <c r="G88" s="45">
        <v>3</v>
      </c>
      <c r="H88" s="47">
        <v>60</v>
      </c>
      <c r="I88" s="47">
        <f t="shared" si="9"/>
        <v>24</v>
      </c>
      <c r="J88" s="45">
        <v>6</v>
      </c>
      <c r="K88" s="45">
        <v>6</v>
      </c>
      <c r="L88" s="47">
        <f t="shared" si="13"/>
        <v>100</v>
      </c>
      <c r="M88" s="47">
        <f t="shared" si="14"/>
        <v>30</v>
      </c>
      <c r="N88" s="47">
        <f t="shared" si="12"/>
        <v>54</v>
      </c>
      <c r="P88" s="49"/>
    </row>
    <row r="89" spans="1:16" s="46" customFormat="1">
      <c r="A89" s="45">
        <v>86</v>
      </c>
      <c r="B89" s="45" t="s">
        <v>245</v>
      </c>
      <c r="C89" s="45" t="s">
        <v>184</v>
      </c>
      <c r="D89" s="45">
        <v>0</v>
      </c>
      <c r="E89" s="47">
        <f t="shared" si="11"/>
        <v>0</v>
      </c>
      <c r="F89" s="45">
        <f t="shared" si="8"/>
        <v>0</v>
      </c>
      <c r="G89" s="45">
        <v>2</v>
      </c>
      <c r="H89" s="48">
        <v>40</v>
      </c>
      <c r="I89" s="48">
        <f t="shared" si="9"/>
        <v>16</v>
      </c>
      <c r="J89" s="45">
        <v>0</v>
      </c>
      <c r="K89" s="45">
        <v>0</v>
      </c>
      <c r="L89" s="47">
        <v>0</v>
      </c>
      <c r="M89" s="47">
        <f t="shared" si="14"/>
        <v>0</v>
      </c>
      <c r="N89" s="48">
        <f t="shared" si="12"/>
        <v>16</v>
      </c>
      <c r="P89" s="49"/>
    </row>
    <row r="90" spans="1:16" s="46" customFormat="1">
      <c r="A90" s="45">
        <v>87</v>
      </c>
      <c r="B90" s="45" t="s">
        <v>246</v>
      </c>
      <c r="C90" s="45" t="s">
        <v>185</v>
      </c>
      <c r="D90" s="45">
        <v>0</v>
      </c>
      <c r="E90" s="47">
        <f t="shared" si="11"/>
        <v>0</v>
      </c>
      <c r="F90" s="45">
        <f t="shared" si="8"/>
        <v>0</v>
      </c>
      <c r="G90" s="45">
        <v>1</v>
      </c>
      <c r="H90" s="47">
        <v>20</v>
      </c>
      <c r="I90" s="47">
        <f t="shared" si="9"/>
        <v>8</v>
      </c>
      <c r="J90" s="45">
        <v>5</v>
      </c>
      <c r="K90" s="45">
        <v>5</v>
      </c>
      <c r="L90" s="47">
        <f t="shared" si="13"/>
        <v>100</v>
      </c>
      <c r="M90" s="47">
        <f t="shared" si="14"/>
        <v>30</v>
      </c>
      <c r="N90" s="47">
        <f t="shared" si="12"/>
        <v>38</v>
      </c>
      <c r="P90" s="49"/>
    </row>
    <row r="91" spans="1:16" s="46" customFormat="1">
      <c r="A91" s="45">
        <v>88</v>
      </c>
      <c r="B91" s="45" t="s">
        <v>247</v>
      </c>
      <c r="C91" s="45" t="s">
        <v>186</v>
      </c>
      <c r="D91" s="45">
        <v>1</v>
      </c>
      <c r="E91" s="47">
        <f t="shared" si="11"/>
        <v>20</v>
      </c>
      <c r="F91" s="45">
        <f t="shared" si="8"/>
        <v>6</v>
      </c>
      <c r="G91" s="45">
        <v>2</v>
      </c>
      <c r="H91" s="47">
        <v>40</v>
      </c>
      <c r="I91" s="47">
        <f t="shared" si="9"/>
        <v>16</v>
      </c>
      <c r="J91" s="45">
        <v>4</v>
      </c>
      <c r="K91" s="45">
        <v>5</v>
      </c>
      <c r="L91" s="47">
        <f t="shared" si="13"/>
        <v>80</v>
      </c>
      <c r="M91" s="47">
        <f t="shared" si="14"/>
        <v>24</v>
      </c>
      <c r="N91" s="47">
        <f t="shared" si="12"/>
        <v>46</v>
      </c>
      <c r="P91" s="49"/>
    </row>
    <row r="92" spans="1:16" s="46" customFormat="1">
      <c r="A92" s="45">
        <v>89</v>
      </c>
      <c r="B92" s="45" t="s">
        <v>248</v>
      </c>
      <c r="C92" s="45" t="s">
        <v>187</v>
      </c>
      <c r="D92" s="45">
        <v>0</v>
      </c>
      <c r="E92" s="47">
        <f t="shared" si="11"/>
        <v>0</v>
      </c>
      <c r="F92" s="45">
        <f t="shared" si="8"/>
        <v>0</v>
      </c>
      <c r="G92" s="45">
        <v>2</v>
      </c>
      <c r="H92" s="48">
        <v>40</v>
      </c>
      <c r="I92" s="48">
        <f t="shared" si="9"/>
        <v>16</v>
      </c>
      <c r="J92" s="45">
        <v>0</v>
      </c>
      <c r="K92" s="45">
        <v>0</v>
      </c>
      <c r="L92" s="47">
        <v>0</v>
      </c>
      <c r="M92" s="47">
        <f t="shared" si="14"/>
        <v>0</v>
      </c>
      <c r="N92" s="48">
        <f t="shared" si="12"/>
        <v>16</v>
      </c>
      <c r="P92" s="49"/>
    </row>
    <row r="93" spans="1:16" s="46" customFormat="1">
      <c r="A93" s="45">
        <v>90</v>
      </c>
      <c r="B93" s="45" t="s">
        <v>249</v>
      </c>
      <c r="C93" s="45" t="s">
        <v>188</v>
      </c>
      <c r="D93" s="45">
        <v>1</v>
      </c>
      <c r="E93" s="47">
        <f t="shared" si="11"/>
        <v>20</v>
      </c>
      <c r="F93" s="45">
        <f t="shared" si="8"/>
        <v>6</v>
      </c>
      <c r="G93" s="45">
        <v>2</v>
      </c>
      <c r="H93" s="47">
        <v>60</v>
      </c>
      <c r="I93" s="47">
        <f t="shared" si="9"/>
        <v>24</v>
      </c>
      <c r="J93" s="45">
        <v>1</v>
      </c>
      <c r="K93" s="45">
        <v>2</v>
      </c>
      <c r="L93" s="47">
        <f t="shared" si="13"/>
        <v>50</v>
      </c>
      <c r="M93" s="47">
        <f t="shared" si="14"/>
        <v>15</v>
      </c>
      <c r="N93" s="47">
        <f t="shared" si="12"/>
        <v>45</v>
      </c>
      <c r="P93" s="49"/>
    </row>
    <row r="94" spans="1:16" s="46" customFormat="1">
      <c r="A94" s="45">
        <v>91</v>
      </c>
      <c r="B94" s="45" t="s">
        <v>250</v>
      </c>
      <c r="C94" s="45" t="s">
        <v>189</v>
      </c>
      <c r="D94" s="45">
        <v>2</v>
      </c>
      <c r="E94" s="47">
        <f t="shared" si="11"/>
        <v>40</v>
      </c>
      <c r="F94" s="45">
        <f t="shared" si="8"/>
        <v>12</v>
      </c>
      <c r="G94" s="45">
        <v>3</v>
      </c>
      <c r="H94" s="47">
        <v>60</v>
      </c>
      <c r="I94" s="47">
        <f t="shared" si="9"/>
        <v>24</v>
      </c>
      <c r="J94" s="45">
        <v>6</v>
      </c>
      <c r="K94" s="45">
        <v>6</v>
      </c>
      <c r="L94" s="47">
        <f t="shared" si="13"/>
        <v>100</v>
      </c>
      <c r="M94" s="47">
        <f t="shared" si="14"/>
        <v>30</v>
      </c>
      <c r="N94" s="47">
        <f t="shared" si="12"/>
        <v>66</v>
      </c>
      <c r="P94" s="49"/>
    </row>
    <row r="95" spans="1:16" s="46" customFormat="1">
      <c r="A95" s="45">
        <v>92</v>
      </c>
      <c r="B95" s="45" t="s">
        <v>251</v>
      </c>
      <c r="C95" s="45" t="s">
        <v>190</v>
      </c>
      <c r="D95" s="45">
        <v>5</v>
      </c>
      <c r="E95" s="47">
        <f t="shared" si="11"/>
        <v>100</v>
      </c>
      <c r="F95" s="45">
        <f t="shared" si="8"/>
        <v>30</v>
      </c>
      <c r="G95" s="45">
        <v>6</v>
      </c>
      <c r="H95" s="47">
        <v>100</v>
      </c>
      <c r="I95" s="47">
        <f t="shared" si="9"/>
        <v>40</v>
      </c>
      <c r="J95" s="45">
        <v>0</v>
      </c>
      <c r="K95" s="45">
        <v>0</v>
      </c>
      <c r="L95" s="47">
        <v>0</v>
      </c>
      <c r="M95" s="47">
        <f t="shared" si="14"/>
        <v>0</v>
      </c>
      <c r="N95" s="47">
        <f t="shared" si="12"/>
        <v>70</v>
      </c>
      <c r="P95" s="49"/>
    </row>
    <row r="96" spans="1:16" s="46" customFormat="1">
      <c r="A96" s="45">
        <v>93</v>
      </c>
      <c r="B96" s="45" t="s">
        <v>251</v>
      </c>
      <c r="C96" s="45" t="s">
        <v>191</v>
      </c>
      <c r="D96" s="45">
        <v>4</v>
      </c>
      <c r="E96" s="47">
        <f t="shared" si="11"/>
        <v>80</v>
      </c>
      <c r="F96" s="45">
        <f t="shared" si="8"/>
        <v>24</v>
      </c>
      <c r="G96" s="45">
        <v>3</v>
      </c>
      <c r="H96" s="48">
        <v>60</v>
      </c>
      <c r="I96" s="48">
        <f t="shared" si="9"/>
        <v>24</v>
      </c>
      <c r="J96" s="45">
        <v>13</v>
      </c>
      <c r="K96" s="45">
        <v>13</v>
      </c>
      <c r="L96" s="47">
        <f t="shared" si="13"/>
        <v>100</v>
      </c>
      <c r="M96" s="47">
        <f t="shared" si="14"/>
        <v>30</v>
      </c>
      <c r="N96" s="48">
        <f t="shared" si="12"/>
        <v>78</v>
      </c>
      <c r="P96" s="49"/>
    </row>
    <row r="97" spans="1:16" s="46" customFormat="1">
      <c r="A97" s="45">
        <v>94</v>
      </c>
      <c r="B97" s="45" t="s">
        <v>252</v>
      </c>
      <c r="C97" s="45" t="s">
        <v>192</v>
      </c>
      <c r="D97" s="45">
        <v>1</v>
      </c>
      <c r="E97" s="47">
        <f t="shared" si="11"/>
        <v>20</v>
      </c>
      <c r="F97" s="45">
        <f t="shared" si="8"/>
        <v>6</v>
      </c>
      <c r="G97" s="45">
        <v>3</v>
      </c>
      <c r="H97" s="47">
        <v>60</v>
      </c>
      <c r="I97" s="47">
        <f t="shared" si="9"/>
        <v>24</v>
      </c>
      <c r="J97" s="45">
        <v>6</v>
      </c>
      <c r="K97" s="45">
        <v>6</v>
      </c>
      <c r="L97" s="47">
        <f t="shared" si="13"/>
        <v>100</v>
      </c>
      <c r="M97" s="47">
        <f t="shared" si="14"/>
        <v>30</v>
      </c>
      <c r="N97" s="47">
        <f t="shared" si="12"/>
        <v>60</v>
      </c>
      <c r="P97" s="49"/>
    </row>
    <row r="98" spans="1:16" s="46" customFormat="1">
      <c r="A98" s="45">
        <v>95</v>
      </c>
      <c r="B98" s="45" t="s">
        <v>252</v>
      </c>
      <c r="C98" s="45" t="s">
        <v>193</v>
      </c>
      <c r="D98" s="45">
        <v>5</v>
      </c>
      <c r="E98" s="47">
        <f t="shared" si="11"/>
        <v>100</v>
      </c>
      <c r="F98" s="45">
        <f t="shared" si="8"/>
        <v>30</v>
      </c>
      <c r="G98" s="45">
        <v>6</v>
      </c>
      <c r="H98" s="47">
        <v>100</v>
      </c>
      <c r="I98" s="47">
        <f t="shared" si="9"/>
        <v>40</v>
      </c>
      <c r="J98" s="45">
        <v>4</v>
      </c>
      <c r="K98" s="45">
        <v>4</v>
      </c>
      <c r="L98" s="47">
        <f t="shared" si="13"/>
        <v>100</v>
      </c>
      <c r="M98" s="47">
        <f t="shared" si="14"/>
        <v>30</v>
      </c>
      <c r="N98" s="47">
        <f t="shared" si="12"/>
        <v>100</v>
      </c>
      <c r="P98" s="49"/>
    </row>
    <row r="99" spans="1:16" s="46" customFormat="1">
      <c r="A99" s="45">
        <v>96</v>
      </c>
      <c r="B99" s="45" t="s">
        <v>253</v>
      </c>
      <c r="C99" s="45" t="s">
        <v>194</v>
      </c>
      <c r="D99" s="45">
        <v>3</v>
      </c>
      <c r="E99" s="47">
        <f t="shared" si="11"/>
        <v>60</v>
      </c>
      <c r="F99" s="45">
        <f t="shared" si="8"/>
        <v>18</v>
      </c>
      <c r="G99" s="45">
        <v>3</v>
      </c>
      <c r="H99" s="47">
        <v>60</v>
      </c>
      <c r="I99" s="47">
        <f t="shared" si="9"/>
        <v>24</v>
      </c>
      <c r="J99" s="45">
        <v>8</v>
      </c>
      <c r="K99" s="45">
        <v>8</v>
      </c>
      <c r="L99" s="47">
        <f t="shared" si="13"/>
        <v>100</v>
      </c>
      <c r="M99" s="47">
        <f t="shared" si="14"/>
        <v>30</v>
      </c>
      <c r="N99" s="47">
        <f t="shared" si="12"/>
        <v>72</v>
      </c>
      <c r="P99" s="49"/>
    </row>
    <row r="100" spans="1:16">
      <c r="P100" s="1"/>
    </row>
    <row r="101" spans="1:16">
      <c r="P101" s="1"/>
    </row>
    <row r="102" spans="1:16">
      <c r="P102" s="1"/>
    </row>
    <row r="103" spans="1:16">
      <c r="P103" s="1"/>
    </row>
    <row r="104" spans="1:16">
      <c r="P104" s="1"/>
    </row>
    <row r="105" spans="1:16">
      <c r="P105" s="1"/>
    </row>
    <row r="106" spans="1:16">
      <c r="P106" s="1"/>
    </row>
    <row r="107" spans="1:16">
      <c r="P107" s="1"/>
    </row>
    <row r="108" spans="1:16">
      <c r="P108" s="1"/>
    </row>
    <row r="109" spans="1:16">
      <c r="P109" s="1"/>
    </row>
    <row r="110" spans="1:16">
      <c r="P110" s="1"/>
    </row>
    <row r="111" spans="1:16">
      <c r="P111" s="1"/>
    </row>
    <row r="112" spans="1:16">
      <c r="P112" s="1"/>
    </row>
    <row r="113" spans="16:16">
      <c r="P113" s="1"/>
    </row>
    <row r="114" spans="16:16">
      <c r="P114" s="1"/>
    </row>
    <row r="115" spans="16:16">
      <c r="P115" s="1"/>
    </row>
    <row r="116" spans="16:16">
      <c r="P116" s="1"/>
    </row>
    <row r="117" spans="16:16">
      <c r="P117" s="1"/>
    </row>
    <row r="118" spans="16:16">
      <c r="P118" s="1"/>
    </row>
    <row r="119" spans="16:16">
      <c r="P119" s="1"/>
    </row>
    <row r="120" spans="16:16">
      <c r="P120" s="1"/>
    </row>
    <row r="121" spans="16:16">
      <c r="P121" s="1"/>
    </row>
    <row r="122" spans="16:16">
      <c r="P122" s="1"/>
    </row>
    <row r="123" spans="16:16">
      <c r="P123" s="1"/>
    </row>
    <row r="124" spans="16:16">
      <c r="P124" s="1"/>
    </row>
    <row r="125" spans="16:16">
      <c r="P125" s="1"/>
    </row>
    <row r="126" spans="16:16">
      <c r="P126" s="1"/>
    </row>
    <row r="127" spans="16:16">
      <c r="P127" s="1"/>
    </row>
    <row r="128" spans="16:16">
      <c r="P128" s="1"/>
    </row>
    <row r="129" spans="16:16">
      <c r="P129" s="1"/>
    </row>
    <row r="130" spans="16:16">
      <c r="P130" s="1"/>
    </row>
    <row r="131" spans="16:16">
      <c r="P131" s="1"/>
    </row>
    <row r="132" spans="16:16">
      <c r="P132" s="1"/>
    </row>
    <row r="133" spans="16:16">
      <c r="P133" s="1"/>
    </row>
    <row r="134" spans="16:16">
      <c r="P134" s="1"/>
    </row>
    <row r="135" spans="16:16">
      <c r="P135" s="1"/>
    </row>
    <row r="136" spans="16:16">
      <c r="P136" s="1"/>
    </row>
    <row r="137" spans="16:16">
      <c r="P137" s="1"/>
    </row>
    <row r="138" spans="16:16">
      <c r="P138" s="1"/>
    </row>
    <row r="139" spans="16:16">
      <c r="P139" s="1"/>
    </row>
    <row r="140" spans="16:16">
      <c r="P140" s="1"/>
    </row>
    <row r="141" spans="16:16">
      <c r="P141" s="1"/>
    </row>
    <row r="142" spans="16:16">
      <c r="P142" s="1"/>
    </row>
    <row r="143" spans="16:16">
      <c r="P143" s="1"/>
    </row>
    <row r="144" spans="16:16">
      <c r="P144" s="1"/>
    </row>
    <row r="145" spans="16:16">
      <c r="P145" s="1"/>
    </row>
    <row r="146" spans="16:16">
      <c r="P146" s="1"/>
    </row>
    <row r="147" spans="16:16">
      <c r="P147" s="1"/>
    </row>
    <row r="148" spans="16:16">
      <c r="P148" s="1"/>
    </row>
    <row r="149" spans="16:16">
      <c r="P149" s="1"/>
    </row>
    <row r="150" spans="16:16">
      <c r="P150" s="1"/>
    </row>
    <row r="151" spans="16:16">
      <c r="P151" s="1"/>
    </row>
    <row r="152" spans="16:16">
      <c r="P152" s="1"/>
    </row>
    <row r="153" spans="16:16">
      <c r="P153" s="1"/>
    </row>
    <row r="154" spans="16:16">
      <c r="P154" s="1"/>
    </row>
    <row r="155" spans="16:16">
      <c r="P155" s="1"/>
    </row>
    <row r="156" spans="16:16">
      <c r="P156" s="1"/>
    </row>
    <row r="157" spans="16:16">
      <c r="P157" s="1"/>
    </row>
    <row r="158" spans="16:16">
      <c r="P158" s="1"/>
    </row>
    <row r="159" spans="16:16">
      <c r="P159" s="1"/>
    </row>
    <row r="160" spans="16:16">
      <c r="P160" s="1"/>
    </row>
    <row r="161" spans="16:16">
      <c r="P161" s="1"/>
    </row>
    <row r="162" spans="16:16">
      <c r="P162" s="1"/>
    </row>
    <row r="163" spans="16:16">
      <c r="P163" s="1"/>
    </row>
    <row r="164" spans="16:16">
      <c r="P164" s="1"/>
    </row>
    <row r="165" spans="16:16">
      <c r="P165" s="1"/>
    </row>
    <row r="166" spans="16:16">
      <c r="P166" s="1"/>
    </row>
    <row r="167" spans="16:16">
      <c r="P167" s="1"/>
    </row>
    <row r="168" spans="16:16">
      <c r="P168" s="1"/>
    </row>
    <row r="169" spans="16:16">
      <c r="P169" s="1"/>
    </row>
    <row r="170" spans="16:16">
      <c r="P170" s="1"/>
    </row>
    <row r="171" spans="16:16">
      <c r="P171" s="1"/>
    </row>
    <row r="172" spans="16:16">
      <c r="P172" s="1"/>
    </row>
    <row r="173" spans="16:16">
      <c r="P173" s="1"/>
    </row>
    <row r="174" spans="16:16">
      <c r="P174" s="1"/>
    </row>
    <row r="175" spans="16:16">
      <c r="P175" s="1"/>
    </row>
    <row r="176" spans="16:16">
      <c r="P176" s="1"/>
    </row>
    <row r="177" spans="16:16">
      <c r="P177" s="1"/>
    </row>
    <row r="178" spans="16:16">
      <c r="P178" s="1"/>
    </row>
    <row r="179" spans="16:16">
      <c r="P179" s="1"/>
    </row>
    <row r="180" spans="16:16">
      <c r="P180" s="1"/>
    </row>
    <row r="181" spans="16:16">
      <c r="P181" s="1"/>
    </row>
    <row r="182" spans="16:16">
      <c r="P182" s="1"/>
    </row>
    <row r="183" spans="16:16">
      <c r="P183" s="1"/>
    </row>
    <row r="184" spans="16:16">
      <c r="P184" s="1"/>
    </row>
    <row r="185" spans="16:16">
      <c r="P185" s="1"/>
    </row>
    <row r="186" spans="16:16">
      <c r="P186" s="1"/>
    </row>
    <row r="187" spans="16:16">
      <c r="P187" s="1"/>
    </row>
    <row r="188" spans="16:16">
      <c r="P188" s="1"/>
    </row>
    <row r="189" spans="16:16">
      <c r="P189" s="1"/>
    </row>
    <row r="190" spans="16:16">
      <c r="P190" s="1"/>
    </row>
    <row r="191" spans="16:16">
      <c r="P191" s="1"/>
    </row>
    <row r="192" spans="16:16">
      <c r="P192" s="1"/>
    </row>
    <row r="193" spans="16:16">
      <c r="P193" s="1"/>
    </row>
    <row r="194" spans="16:16">
      <c r="P194" s="1"/>
    </row>
    <row r="195" spans="16:16">
      <c r="P195" s="1"/>
    </row>
    <row r="196" spans="16:16">
      <c r="P196" s="1"/>
    </row>
    <row r="197" spans="16:16">
      <c r="P197" s="1"/>
    </row>
    <row r="198" spans="16:16">
      <c r="P198" s="1"/>
    </row>
    <row r="199" spans="16:16">
      <c r="P199" s="1"/>
    </row>
    <row r="200" spans="16:16">
      <c r="P200" s="1"/>
    </row>
    <row r="201" spans="16:16">
      <c r="P201" s="1"/>
    </row>
    <row r="202" spans="16:16">
      <c r="P202" s="1"/>
    </row>
    <row r="203" spans="16:16">
      <c r="P203" s="1"/>
    </row>
    <row r="204" spans="16:16">
      <c r="P204" s="1"/>
    </row>
    <row r="205" spans="16:16">
      <c r="P205" s="1"/>
    </row>
    <row r="206" spans="16:16">
      <c r="P206" s="1"/>
    </row>
    <row r="207" spans="16:16">
      <c r="P207" s="1"/>
    </row>
    <row r="208" spans="16:16">
      <c r="P208" s="1"/>
    </row>
    <row r="209" spans="16:16">
      <c r="P209" s="1"/>
    </row>
    <row r="210" spans="16:16">
      <c r="P210" s="1"/>
    </row>
    <row r="211" spans="16:16">
      <c r="P211" s="1"/>
    </row>
    <row r="212" spans="16:16">
      <c r="P212" s="1"/>
    </row>
    <row r="213" spans="16:16">
      <c r="P213" s="1"/>
    </row>
    <row r="214" spans="16:16">
      <c r="P214" s="1"/>
    </row>
    <row r="215" spans="16:16">
      <c r="P215" s="1"/>
    </row>
    <row r="216" spans="16:16">
      <c r="P216" s="1"/>
    </row>
    <row r="217" spans="16:16">
      <c r="P217" s="1"/>
    </row>
    <row r="218" spans="16:16">
      <c r="P218" s="1"/>
    </row>
    <row r="219" spans="16:16">
      <c r="P219" s="1"/>
    </row>
    <row r="220" spans="16:16">
      <c r="P220" s="1"/>
    </row>
    <row r="221" spans="16:16">
      <c r="P221" s="1"/>
    </row>
    <row r="222" spans="16:16">
      <c r="P222" s="1"/>
    </row>
    <row r="223" spans="16:16">
      <c r="P223" s="1"/>
    </row>
    <row r="224" spans="16:16">
      <c r="P224" s="1"/>
    </row>
    <row r="225" spans="15:16">
      <c r="P225" s="1"/>
    </row>
    <row r="226" spans="15:16">
      <c r="P226" s="1"/>
    </row>
    <row r="227" spans="15:16">
      <c r="P227" s="1"/>
    </row>
    <row r="228" spans="15:16">
      <c r="P228" s="1"/>
    </row>
    <row r="229" spans="15:16">
      <c r="P229" s="1"/>
    </row>
    <row r="230" spans="15:16">
      <c r="P230" s="1"/>
    </row>
    <row r="231" spans="15:16">
      <c r="P231" s="1"/>
    </row>
    <row r="232" spans="15:16">
      <c r="P232" s="1"/>
    </row>
    <row r="233" spans="15:16">
      <c r="P233" s="1"/>
    </row>
    <row r="234" spans="15:16">
      <c r="P234" s="1"/>
    </row>
    <row r="235" spans="15:16">
      <c r="P235" s="1"/>
    </row>
    <row r="236" spans="15:16">
      <c r="P236" s="1"/>
    </row>
    <row r="239" spans="15:16">
      <c r="O239">
        <v>1</v>
      </c>
    </row>
    <row r="240" spans="15:16">
      <c r="O240">
        <v>2</v>
      </c>
    </row>
    <row r="241" spans="15:15">
      <c r="O241">
        <v>3</v>
      </c>
    </row>
    <row r="242" spans="15:15">
      <c r="O242">
        <v>4</v>
      </c>
    </row>
    <row r="243" spans="15:15">
      <c r="O243">
        <v>5</v>
      </c>
    </row>
    <row r="244" spans="15:15">
      <c r="O244">
        <v>6</v>
      </c>
    </row>
    <row r="245" spans="15:15">
      <c r="O245">
        <v>7</v>
      </c>
    </row>
    <row r="246" spans="15:15">
      <c r="O246">
        <v>8</v>
      </c>
    </row>
    <row r="247" spans="15:15">
      <c r="O247">
        <v>9</v>
      </c>
    </row>
    <row r="248" spans="15:15">
      <c r="O248">
        <v>10</v>
      </c>
    </row>
    <row r="249" spans="15:15">
      <c r="O249">
        <v>11</v>
      </c>
    </row>
    <row r="250" spans="15:15">
      <c r="O250">
        <v>12</v>
      </c>
    </row>
    <row r="251" spans="15:15">
      <c r="O251">
        <v>13</v>
      </c>
    </row>
    <row r="252" spans="15:15">
      <c r="O252">
        <v>14</v>
      </c>
    </row>
    <row r="253" spans="15:15">
      <c r="O253">
        <v>15</v>
      </c>
    </row>
    <row r="254" spans="15:15">
      <c r="O254">
        <v>16</v>
      </c>
    </row>
    <row r="255" spans="15:15">
      <c r="O255">
        <v>17</v>
      </c>
    </row>
    <row r="256" spans="15:15">
      <c r="O256">
        <v>18</v>
      </c>
    </row>
    <row r="257" spans="15:15">
      <c r="O257">
        <v>19</v>
      </c>
    </row>
    <row r="258" spans="15:15">
      <c r="O258">
        <v>20</v>
      </c>
    </row>
    <row r="259" spans="15:15">
      <c r="O259">
        <v>21</v>
      </c>
    </row>
    <row r="260" spans="15:15">
      <c r="O260">
        <v>22</v>
      </c>
    </row>
    <row r="261" spans="15:15">
      <c r="O261">
        <v>23</v>
      </c>
    </row>
    <row r="262" spans="15:15">
      <c r="O262">
        <v>24</v>
      </c>
    </row>
    <row r="263" spans="15:15">
      <c r="O263">
        <v>25</v>
      </c>
    </row>
    <row r="264" spans="15:15">
      <c r="O264">
        <v>26</v>
      </c>
    </row>
    <row r="265" spans="15:15">
      <c r="O265">
        <v>27</v>
      </c>
    </row>
    <row r="266" spans="15:15">
      <c r="O266">
        <v>28</v>
      </c>
    </row>
    <row r="267" spans="15:15">
      <c r="O267">
        <v>29</v>
      </c>
    </row>
    <row r="268" spans="15:15">
      <c r="O268">
        <v>30</v>
      </c>
    </row>
    <row r="269" spans="15:15">
      <c r="O269">
        <v>31</v>
      </c>
    </row>
    <row r="270" spans="15:15">
      <c r="O270">
        <v>32</v>
      </c>
    </row>
  </sheetData>
  <mergeCells count="7">
    <mergeCell ref="A1:A2"/>
    <mergeCell ref="N1:N2"/>
    <mergeCell ref="J1:M1"/>
    <mergeCell ref="D1:F1"/>
    <mergeCell ref="G1:I1"/>
    <mergeCell ref="B1:B2"/>
    <mergeCell ref="C1:C2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sheetPr codeName="Лист6"/>
  <dimension ref="A1:Q99"/>
  <sheetViews>
    <sheetView zoomScale="80" zoomScaleNormal="80" workbookViewId="0">
      <pane xSplit="4" ySplit="3" topLeftCell="E76" activePane="bottomRight" state="frozen"/>
      <selection pane="topRight" activeCell="E1" sqref="E1"/>
      <selection pane="bottomLeft" activeCell="A4" sqref="A4"/>
      <selection pane="bottomRight" activeCell="A97" sqref="A97:XFD97"/>
    </sheetView>
  </sheetViews>
  <sheetFormatPr defaultRowHeight="15"/>
  <cols>
    <col min="1" max="1" width="4.28515625" hidden="1" customWidth="1"/>
    <col min="2" max="2" width="8.28515625" customWidth="1"/>
    <col min="3" max="3" width="21.140625" customWidth="1"/>
    <col min="4" max="4" width="78.85546875" style="52" customWidth="1"/>
    <col min="5" max="5" width="11" customWidth="1"/>
    <col min="6" max="6" width="8.5703125" bestFit="1" customWidth="1"/>
    <col min="7" max="7" width="6" bestFit="1" customWidth="1"/>
    <col min="8" max="8" width="4.5703125" bestFit="1" customWidth="1"/>
    <col min="9" max="9" width="10.140625" customWidth="1"/>
    <col min="10" max="10" width="9.5703125" customWidth="1"/>
    <col min="11" max="11" width="6" bestFit="1" customWidth="1"/>
    <col min="13" max="13" width="9.5703125" customWidth="1"/>
  </cols>
  <sheetData>
    <row r="1" spans="1:17" s="2" customFormat="1" ht="93" customHeight="1">
      <c r="A1" s="77" t="s">
        <v>316</v>
      </c>
      <c r="B1" s="77" t="s">
        <v>316</v>
      </c>
      <c r="C1" s="78" t="s">
        <v>80</v>
      </c>
      <c r="D1" s="77" t="s">
        <v>71</v>
      </c>
      <c r="E1" s="75" t="s">
        <v>66</v>
      </c>
      <c r="F1" s="75"/>
      <c r="G1" s="75"/>
      <c r="H1" s="75"/>
      <c r="I1" s="75" t="s">
        <v>63</v>
      </c>
      <c r="J1" s="75"/>
      <c r="K1" s="75"/>
      <c r="L1" s="75"/>
      <c r="M1" s="75" t="s">
        <v>67</v>
      </c>
      <c r="N1" s="75"/>
      <c r="O1" s="75"/>
      <c r="P1" s="75"/>
      <c r="Q1" s="76" t="s">
        <v>16</v>
      </c>
    </row>
    <row r="2" spans="1:17" s="2" customFormat="1" ht="183.75" customHeight="1">
      <c r="A2" s="77"/>
      <c r="B2" s="77"/>
      <c r="C2" s="78"/>
      <c r="D2" s="77"/>
      <c r="E2" s="31" t="s">
        <v>59</v>
      </c>
      <c r="F2" s="31" t="s">
        <v>9</v>
      </c>
      <c r="G2" s="32" t="s">
        <v>61</v>
      </c>
      <c r="H2" s="32" t="s">
        <v>62</v>
      </c>
      <c r="I2" s="31" t="s">
        <v>60</v>
      </c>
      <c r="J2" s="31" t="s">
        <v>9</v>
      </c>
      <c r="K2" s="32" t="s">
        <v>64</v>
      </c>
      <c r="L2" s="32" t="s">
        <v>65</v>
      </c>
      <c r="M2" s="31" t="s">
        <v>68</v>
      </c>
      <c r="N2" s="31" t="s">
        <v>9</v>
      </c>
      <c r="O2" s="31" t="s">
        <v>69</v>
      </c>
      <c r="P2" s="31" t="s">
        <v>70</v>
      </c>
      <c r="Q2" s="76"/>
    </row>
    <row r="3" spans="1:17">
      <c r="A3" s="77"/>
      <c r="B3" s="77"/>
      <c r="C3" s="78"/>
      <c r="D3" s="77"/>
      <c r="E3" s="35"/>
      <c r="F3" s="35"/>
      <c r="G3" s="35">
        <v>100</v>
      </c>
      <c r="H3" s="35">
        <f>G3*0.4</f>
        <v>40</v>
      </c>
      <c r="I3" s="35"/>
      <c r="J3" s="35"/>
      <c r="K3" s="35">
        <v>100</v>
      </c>
      <c r="L3" s="35">
        <f>K3*0.4</f>
        <v>40</v>
      </c>
      <c r="M3" s="35"/>
      <c r="N3" s="35"/>
      <c r="O3" s="35">
        <v>100</v>
      </c>
      <c r="P3" s="35">
        <f>O3*0.2</f>
        <v>20</v>
      </c>
      <c r="Q3" s="35">
        <f>H3+L3+P3</f>
        <v>100</v>
      </c>
    </row>
    <row r="4" spans="1:17">
      <c r="A4" s="19"/>
      <c r="B4" s="19">
        <v>1</v>
      </c>
      <c r="C4" s="19" t="s">
        <v>196</v>
      </c>
      <c r="D4" s="36" t="s">
        <v>106</v>
      </c>
      <c r="E4" s="19">
        <v>626</v>
      </c>
      <c r="F4" s="19">
        <v>632</v>
      </c>
      <c r="G4" s="26">
        <v>98.6</v>
      </c>
      <c r="H4" s="26">
        <f t="shared" ref="H4:H9" si="0">G4*0.4</f>
        <v>39.44</v>
      </c>
      <c r="I4" s="19">
        <v>629</v>
      </c>
      <c r="J4" s="19">
        <v>632</v>
      </c>
      <c r="K4" s="20">
        <f>I4/J4*100</f>
        <v>99.525316455696199</v>
      </c>
      <c r="L4" s="20">
        <f t="shared" ref="L4:L9" si="1">K4*0.4</f>
        <v>39.810126582278485</v>
      </c>
      <c r="M4" s="51">
        <v>627</v>
      </c>
      <c r="N4" s="51">
        <v>632</v>
      </c>
      <c r="O4" s="26">
        <v>98.9</v>
      </c>
      <c r="P4" s="26">
        <f t="shared" ref="P4:P9" si="2">O4*0.2</f>
        <v>19.78</v>
      </c>
      <c r="Q4" s="26">
        <f>H4+L4+P4</f>
        <v>99.030126582278484</v>
      </c>
    </row>
    <row r="5" spans="1:17">
      <c r="A5" s="19"/>
      <c r="B5" s="19">
        <v>2</v>
      </c>
      <c r="C5" s="19" t="s">
        <v>197</v>
      </c>
      <c r="D5" s="36" t="s">
        <v>107</v>
      </c>
      <c r="E5" s="19">
        <v>516</v>
      </c>
      <c r="F5" s="19">
        <v>520</v>
      </c>
      <c r="G5" s="26">
        <v>99</v>
      </c>
      <c r="H5" s="26">
        <f t="shared" si="0"/>
        <v>39.6</v>
      </c>
      <c r="I5" s="19">
        <v>516</v>
      </c>
      <c r="J5" s="19">
        <v>520</v>
      </c>
      <c r="K5" s="26">
        <v>99</v>
      </c>
      <c r="L5" s="26">
        <f t="shared" si="1"/>
        <v>39.6</v>
      </c>
      <c r="M5" s="51">
        <v>512</v>
      </c>
      <c r="N5" s="51">
        <v>520</v>
      </c>
      <c r="O5" s="26">
        <v>98</v>
      </c>
      <c r="P5" s="26">
        <f t="shared" si="2"/>
        <v>19.600000000000001</v>
      </c>
      <c r="Q5" s="26">
        <f t="shared" ref="Q5:Q9" si="3">H5+L5+P5</f>
        <v>98.800000000000011</v>
      </c>
    </row>
    <row r="6" spans="1:17">
      <c r="A6" s="19"/>
      <c r="B6" s="19">
        <v>3</v>
      </c>
      <c r="C6" s="19" t="s">
        <v>198</v>
      </c>
      <c r="D6" s="36" t="s">
        <v>108</v>
      </c>
      <c r="E6" s="19">
        <v>147</v>
      </c>
      <c r="F6" s="19">
        <v>147</v>
      </c>
      <c r="G6" s="20">
        <f t="shared" ref="G6:G9" si="4">E6/F6*100</f>
        <v>100</v>
      </c>
      <c r="H6" s="20">
        <f t="shared" si="0"/>
        <v>40</v>
      </c>
      <c r="I6" s="19">
        <v>147</v>
      </c>
      <c r="J6" s="19">
        <v>147</v>
      </c>
      <c r="K6" s="20">
        <f t="shared" ref="K6:K9" si="5">I6/J6*100</f>
        <v>100</v>
      </c>
      <c r="L6" s="20">
        <f t="shared" si="1"/>
        <v>40</v>
      </c>
      <c r="M6" s="51">
        <v>145</v>
      </c>
      <c r="N6" s="51">
        <v>147</v>
      </c>
      <c r="O6" s="26">
        <v>98.9</v>
      </c>
      <c r="P6" s="26">
        <f t="shared" si="2"/>
        <v>19.78</v>
      </c>
      <c r="Q6" s="26">
        <f t="shared" si="3"/>
        <v>99.78</v>
      </c>
    </row>
    <row r="7" spans="1:17">
      <c r="A7" s="19"/>
      <c r="B7" s="19">
        <v>4</v>
      </c>
      <c r="C7" s="19" t="s">
        <v>199</v>
      </c>
      <c r="D7" s="36" t="s">
        <v>109</v>
      </c>
      <c r="E7" s="19">
        <v>450</v>
      </c>
      <c r="F7" s="19">
        <v>457</v>
      </c>
      <c r="G7" s="26">
        <v>98.4</v>
      </c>
      <c r="H7" s="26">
        <f t="shared" si="0"/>
        <v>39.360000000000007</v>
      </c>
      <c r="I7" s="19">
        <v>457</v>
      </c>
      <c r="J7" s="19">
        <v>457</v>
      </c>
      <c r="K7" s="20">
        <f t="shared" si="5"/>
        <v>100</v>
      </c>
      <c r="L7" s="20">
        <f t="shared" si="1"/>
        <v>40</v>
      </c>
      <c r="M7" s="51">
        <v>447</v>
      </c>
      <c r="N7" s="51">
        <v>457</v>
      </c>
      <c r="O7" s="26">
        <v>97.4</v>
      </c>
      <c r="P7" s="26">
        <f t="shared" si="2"/>
        <v>19.480000000000004</v>
      </c>
      <c r="Q7" s="26">
        <f t="shared" si="3"/>
        <v>98.840000000000018</v>
      </c>
    </row>
    <row r="8" spans="1:17">
      <c r="A8" s="19"/>
      <c r="B8" s="19">
        <v>5</v>
      </c>
      <c r="C8" s="19" t="s">
        <v>199</v>
      </c>
      <c r="D8" s="36" t="s">
        <v>110</v>
      </c>
      <c r="E8" s="19">
        <v>565</v>
      </c>
      <c r="F8" s="19">
        <v>568</v>
      </c>
      <c r="G8" s="20">
        <f t="shared" si="4"/>
        <v>99.471830985915489</v>
      </c>
      <c r="H8" s="20">
        <f t="shared" si="0"/>
        <v>39.7887323943662</v>
      </c>
      <c r="I8" s="19">
        <v>567</v>
      </c>
      <c r="J8" s="19">
        <v>568</v>
      </c>
      <c r="K8" s="20">
        <f t="shared" si="5"/>
        <v>99.823943661971825</v>
      </c>
      <c r="L8" s="20">
        <f t="shared" si="1"/>
        <v>39.929577464788736</v>
      </c>
      <c r="M8" s="51">
        <v>565</v>
      </c>
      <c r="N8" s="51">
        <v>567</v>
      </c>
      <c r="O8" s="20">
        <f t="shared" ref="O8:O9" si="6">M8/N8*100</f>
        <v>99.647266313932974</v>
      </c>
      <c r="P8" s="20">
        <f t="shared" si="2"/>
        <v>19.929453262786595</v>
      </c>
      <c r="Q8" s="20">
        <f t="shared" si="3"/>
        <v>99.647763121941537</v>
      </c>
    </row>
    <row r="9" spans="1:17">
      <c r="A9" s="19"/>
      <c r="B9" s="19">
        <v>6</v>
      </c>
      <c r="C9" s="19" t="s">
        <v>199</v>
      </c>
      <c r="D9" s="36" t="s">
        <v>111</v>
      </c>
      <c r="E9" s="19">
        <v>309</v>
      </c>
      <c r="F9" s="19">
        <v>313</v>
      </c>
      <c r="G9" s="20">
        <f t="shared" si="4"/>
        <v>98.722044728434497</v>
      </c>
      <c r="H9" s="20">
        <f t="shared" si="0"/>
        <v>39.488817891373799</v>
      </c>
      <c r="I9" s="19">
        <v>310</v>
      </c>
      <c r="J9" s="19">
        <v>310</v>
      </c>
      <c r="K9" s="20">
        <f t="shared" si="5"/>
        <v>100</v>
      </c>
      <c r="L9" s="20">
        <f t="shared" si="1"/>
        <v>40</v>
      </c>
      <c r="M9" s="51">
        <v>293</v>
      </c>
      <c r="N9" s="51">
        <v>295</v>
      </c>
      <c r="O9" s="20">
        <f t="shared" si="6"/>
        <v>99.322033898305079</v>
      </c>
      <c r="P9" s="20">
        <f t="shared" si="2"/>
        <v>19.864406779661017</v>
      </c>
      <c r="Q9" s="20">
        <f t="shared" si="3"/>
        <v>99.353224671034809</v>
      </c>
    </row>
    <row r="10" spans="1:17">
      <c r="A10" s="19"/>
      <c r="B10" s="19">
        <v>7</v>
      </c>
      <c r="C10" s="19" t="s">
        <v>199</v>
      </c>
      <c r="D10" s="36" t="s">
        <v>112</v>
      </c>
      <c r="E10" s="19">
        <v>732</v>
      </c>
      <c r="F10" s="19">
        <v>732</v>
      </c>
      <c r="G10" s="20">
        <f t="shared" ref="G10:G72" si="7">E10/F10*100</f>
        <v>100</v>
      </c>
      <c r="H10" s="20">
        <f t="shared" ref="H10:H73" si="8">G10*0.4</f>
        <v>40</v>
      </c>
      <c r="I10" s="19">
        <v>732</v>
      </c>
      <c r="J10" s="19">
        <v>732</v>
      </c>
      <c r="K10" s="20">
        <f t="shared" ref="K10:K73" si="9">I10/J10*100</f>
        <v>100</v>
      </c>
      <c r="L10" s="20">
        <f t="shared" ref="L10:L73" si="10">K10*0.4</f>
        <v>40</v>
      </c>
      <c r="M10" s="19">
        <v>732</v>
      </c>
      <c r="N10" s="19">
        <v>732</v>
      </c>
      <c r="O10" s="20">
        <f t="shared" ref="O10:O73" si="11">M10/N10*100</f>
        <v>100</v>
      </c>
      <c r="P10" s="20">
        <f t="shared" ref="P10:P73" si="12">O10*0.2</f>
        <v>20</v>
      </c>
      <c r="Q10" s="20">
        <f t="shared" ref="Q10:Q73" si="13">H10+L10+P10</f>
        <v>100</v>
      </c>
    </row>
    <row r="11" spans="1:17">
      <c r="A11" s="19"/>
      <c r="B11" s="19">
        <v>8</v>
      </c>
      <c r="C11" s="19" t="s">
        <v>199</v>
      </c>
      <c r="D11" s="36" t="s">
        <v>113</v>
      </c>
      <c r="E11" s="19">
        <v>651</v>
      </c>
      <c r="F11" s="19">
        <v>660</v>
      </c>
      <c r="G11" s="20">
        <f t="shared" si="7"/>
        <v>98.636363636363626</v>
      </c>
      <c r="H11" s="20">
        <f t="shared" si="8"/>
        <v>39.454545454545453</v>
      </c>
      <c r="I11" s="19">
        <v>655</v>
      </c>
      <c r="J11" s="19">
        <v>660</v>
      </c>
      <c r="K11" s="20">
        <f t="shared" si="9"/>
        <v>99.242424242424249</v>
      </c>
      <c r="L11" s="20">
        <f t="shared" si="10"/>
        <v>39.696969696969703</v>
      </c>
      <c r="M11" s="19">
        <v>648</v>
      </c>
      <c r="N11" s="19">
        <v>660</v>
      </c>
      <c r="O11" s="20">
        <f t="shared" si="11"/>
        <v>98.181818181818187</v>
      </c>
      <c r="P11" s="20">
        <f t="shared" si="12"/>
        <v>19.63636363636364</v>
      </c>
      <c r="Q11" s="20">
        <f t="shared" si="13"/>
        <v>98.787878787878796</v>
      </c>
    </row>
    <row r="12" spans="1:17">
      <c r="A12" s="19"/>
      <c r="B12" s="19">
        <v>9</v>
      </c>
      <c r="C12" s="19" t="s">
        <v>199</v>
      </c>
      <c r="D12" s="36" t="s">
        <v>114</v>
      </c>
      <c r="E12" s="19">
        <v>239</v>
      </c>
      <c r="F12" s="19">
        <v>242</v>
      </c>
      <c r="G12" s="26">
        <v>99</v>
      </c>
      <c r="H12" s="26">
        <f t="shared" si="8"/>
        <v>39.6</v>
      </c>
      <c r="I12" s="19">
        <v>239</v>
      </c>
      <c r="J12" s="19">
        <v>242</v>
      </c>
      <c r="K12" s="26">
        <v>99</v>
      </c>
      <c r="L12" s="26">
        <f t="shared" si="10"/>
        <v>39.6</v>
      </c>
      <c r="M12" s="19">
        <v>235</v>
      </c>
      <c r="N12" s="19">
        <v>242</v>
      </c>
      <c r="O12" s="20">
        <f t="shared" si="11"/>
        <v>97.107438016528931</v>
      </c>
      <c r="P12" s="20">
        <f t="shared" si="12"/>
        <v>19.421487603305788</v>
      </c>
      <c r="Q12" s="26">
        <f t="shared" si="13"/>
        <v>98.621487603305795</v>
      </c>
    </row>
    <row r="13" spans="1:17">
      <c r="A13" s="19"/>
      <c r="B13" s="19">
        <v>10</v>
      </c>
      <c r="C13" s="19" t="s">
        <v>199</v>
      </c>
      <c r="D13" s="36" t="s">
        <v>115</v>
      </c>
      <c r="E13" s="19">
        <v>602</v>
      </c>
      <c r="F13" s="19">
        <v>609</v>
      </c>
      <c r="G13" s="20">
        <f t="shared" si="7"/>
        <v>98.850574712643677</v>
      </c>
      <c r="H13" s="20">
        <f t="shared" si="8"/>
        <v>39.540229885057471</v>
      </c>
      <c r="I13" s="19">
        <v>609</v>
      </c>
      <c r="J13" s="19">
        <v>609</v>
      </c>
      <c r="K13" s="20">
        <f t="shared" si="9"/>
        <v>100</v>
      </c>
      <c r="L13" s="20">
        <f t="shared" si="10"/>
        <v>40</v>
      </c>
      <c r="M13" s="19">
        <v>605</v>
      </c>
      <c r="N13" s="19">
        <v>609</v>
      </c>
      <c r="O13" s="20">
        <f t="shared" si="11"/>
        <v>99.343185550082097</v>
      </c>
      <c r="P13" s="20">
        <f t="shared" si="12"/>
        <v>19.868637110016422</v>
      </c>
      <c r="Q13" s="20">
        <f t="shared" si="13"/>
        <v>99.408866995073893</v>
      </c>
    </row>
    <row r="14" spans="1:17">
      <c r="A14" s="19"/>
      <c r="B14" s="19">
        <v>11</v>
      </c>
      <c r="C14" s="19" t="s">
        <v>199</v>
      </c>
      <c r="D14" s="36" t="s">
        <v>116</v>
      </c>
      <c r="E14" s="19">
        <v>56</v>
      </c>
      <c r="F14" s="19">
        <v>57</v>
      </c>
      <c r="G14" s="26">
        <v>98</v>
      </c>
      <c r="H14" s="26">
        <f t="shared" si="8"/>
        <v>39.200000000000003</v>
      </c>
      <c r="I14" s="19">
        <v>57</v>
      </c>
      <c r="J14" s="19">
        <v>57</v>
      </c>
      <c r="K14" s="20">
        <f t="shared" si="9"/>
        <v>100</v>
      </c>
      <c r="L14" s="20">
        <f t="shared" si="10"/>
        <v>40</v>
      </c>
      <c r="M14" s="19">
        <v>56</v>
      </c>
      <c r="N14" s="19">
        <v>57</v>
      </c>
      <c r="O14" s="26">
        <v>98</v>
      </c>
      <c r="P14" s="26">
        <f t="shared" si="12"/>
        <v>19.600000000000001</v>
      </c>
      <c r="Q14" s="26">
        <f t="shared" si="13"/>
        <v>98.800000000000011</v>
      </c>
    </row>
    <row r="15" spans="1:17">
      <c r="A15" s="19"/>
      <c r="B15" s="19">
        <v>12</v>
      </c>
      <c r="C15" s="19" t="s">
        <v>199</v>
      </c>
      <c r="D15" s="36" t="s">
        <v>117</v>
      </c>
      <c r="E15" s="19">
        <v>596</v>
      </c>
      <c r="F15" s="19">
        <v>600</v>
      </c>
      <c r="G15" s="26">
        <v>99.1</v>
      </c>
      <c r="H15" s="26">
        <f t="shared" si="8"/>
        <v>39.64</v>
      </c>
      <c r="I15" s="19">
        <v>599</v>
      </c>
      <c r="J15" s="19">
        <v>600</v>
      </c>
      <c r="K15" s="20">
        <f t="shared" si="9"/>
        <v>99.833333333333329</v>
      </c>
      <c r="L15" s="20">
        <f t="shared" si="10"/>
        <v>39.933333333333337</v>
      </c>
      <c r="M15" s="19">
        <v>596</v>
      </c>
      <c r="N15" s="19">
        <v>600</v>
      </c>
      <c r="O15" s="26">
        <v>99.1</v>
      </c>
      <c r="P15" s="26">
        <f t="shared" si="12"/>
        <v>19.82</v>
      </c>
      <c r="Q15" s="26">
        <f t="shared" si="13"/>
        <v>99.393333333333345</v>
      </c>
    </row>
    <row r="16" spans="1:17">
      <c r="A16" s="19"/>
      <c r="B16" s="19">
        <v>13</v>
      </c>
      <c r="C16" s="19" t="s">
        <v>199</v>
      </c>
      <c r="D16" s="36" t="s">
        <v>308</v>
      </c>
      <c r="E16" s="19">
        <v>716</v>
      </c>
      <c r="F16" s="19">
        <v>717</v>
      </c>
      <c r="G16" s="26">
        <v>99.98</v>
      </c>
      <c r="H16" s="26">
        <f t="shared" si="8"/>
        <v>39.992000000000004</v>
      </c>
      <c r="I16" s="19">
        <v>716</v>
      </c>
      <c r="J16" s="19">
        <v>717</v>
      </c>
      <c r="K16" s="26">
        <v>99.98</v>
      </c>
      <c r="L16" s="26">
        <f t="shared" si="10"/>
        <v>39.992000000000004</v>
      </c>
      <c r="M16" s="19">
        <v>716</v>
      </c>
      <c r="N16" s="19">
        <v>717</v>
      </c>
      <c r="O16" s="26">
        <v>99.98</v>
      </c>
      <c r="P16" s="26">
        <f t="shared" si="12"/>
        <v>19.996000000000002</v>
      </c>
      <c r="Q16" s="26">
        <f t="shared" si="13"/>
        <v>99.980000000000018</v>
      </c>
    </row>
    <row r="17" spans="1:17">
      <c r="A17" s="19"/>
      <c r="B17" s="19">
        <v>14</v>
      </c>
      <c r="C17" s="19" t="s">
        <v>199</v>
      </c>
      <c r="D17" s="36" t="s">
        <v>317</v>
      </c>
      <c r="E17" s="19">
        <v>108</v>
      </c>
      <c r="F17" s="19">
        <v>108</v>
      </c>
      <c r="G17" s="20">
        <f t="shared" si="7"/>
        <v>100</v>
      </c>
      <c r="H17" s="20">
        <f t="shared" si="8"/>
        <v>40</v>
      </c>
      <c r="I17" s="19">
        <v>108</v>
      </c>
      <c r="J17" s="19">
        <v>108</v>
      </c>
      <c r="K17" s="20">
        <f t="shared" si="9"/>
        <v>100</v>
      </c>
      <c r="L17" s="20">
        <f t="shared" si="10"/>
        <v>40</v>
      </c>
      <c r="M17" s="19">
        <v>106</v>
      </c>
      <c r="N17" s="19">
        <v>108</v>
      </c>
      <c r="O17" s="20">
        <f t="shared" si="11"/>
        <v>98.148148148148152</v>
      </c>
      <c r="P17" s="20">
        <f t="shared" si="12"/>
        <v>19.629629629629633</v>
      </c>
      <c r="Q17" s="20">
        <f t="shared" si="13"/>
        <v>99.629629629629633</v>
      </c>
    </row>
    <row r="18" spans="1:17">
      <c r="A18" s="19"/>
      <c r="B18" s="19">
        <v>15</v>
      </c>
      <c r="C18" s="19" t="s">
        <v>199</v>
      </c>
      <c r="D18" s="36" t="s">
        <v>118</v>
      </c>
      <c r="E18" s="19">
        <v>638</v>
      </c>
      <c r="F18" s="19">
        <v>643</v>
      </c>
      <c r="G18" s="20">
        <f t="shared" si="7"/>
        <v>99.222395023328147</v>
      </c>
      <c r="H18" s="20">
        <f t="shared" si="8"/>
        <v>39.688958009331259</v>
      </c>
      <c r="I18" s="19">
        <v>642</v>
      </c>
      <c r="J18" s="19">
        <v>643</v>
      </c>
      <c r="K18" s="20">
        <f t="shared" si="9"/>
        <v>99.844479004665629</v>
      </c>
      <c r="L18" s="20">
        <f t="shared" si="10"/>
        <v>39.937791601866252</v>
      </c>
      <c r="M18" s="19">
        <v>623</v>
      </c>
      <c r="N18" s="19">
        <v>643</v>
      </c>
      <c r="O18" s="20">
        <f t="shared" si="11"/>
        <v>96.889580093312603</v>
      </c>
      <c r="P18" s="20">
        <f t="shared" si="12"/>
        <v>19.377916018662521</v>
      </c>
      <c r="Q18" s="20">
        <f t="shared" si="13"/>
        <v>99.004665629860028</v>
      </c>
    </row>
    <row r="19" spans="1:17">
      <c r="A19" s="19"/>
      <c r="B19" s="19">
        <v>16</v>
      </c>
      <c r="C19" s="19" t="s">
        <v>199</v>
      </c>
      <c r="D19" s="36" t="s">
        <v>119</v>
      </c>
      <c r="E19" s="19">
        <v>251</v>
      </c>
      <c r="F19" s="19">
        <v>254</v>
      </c>
      <c r="G19" s="26">
        <v>99.1</v>
      </c>
      <c r="H19" s="26">
        <f t="shared" si="8"/>
        <v>39.64</v>
      </c>
      <c r="I19" s="19">
        <v>253</v>
      </c>
      <c r="J19" s="19">
        <v>254</v>
      </c>
      <c r="K19" s="26">
        <v>99.8</v>
      </c>
      <c r="L19" s="26">
        <f t="shared" si="10"/>
        <v>39.92</v>
      </c>
      <c r="M19" s="19">
        <v>251</v>
      </c>
      <c r="N19" s="19">
        <v>254</v>
      </c>
      <c r="O19" s="26">
        <v>99.1</v>
      </c>
      <c r="P19" s="26">
        <f t="shared" si="12"/>
        <v>19.82</v>
      </c>
      <c r="Q19" s="26">
        <f t="shared" si="13"/>
        <v>99.38</v>
      </c>
    </row>
    <row r="20" spans="1:17">
      <c r="A20" s="19"/>
      <c r="B20" s="19">
        <v>17</v>
      </c>
      <c r="C20" s="19" t="s">
        <v>199</v>
      </c>
      <c r="D20" s="36" t="s">
        <v>318</v>
      </c>
      <c r="E20" s="19">
        <v>664</v>
      </c>
      <c r="F20" s="19">
        <v>667</v>
      </c>
      <c r="G20" s="26">
        <v>99.2</v>
      </c>
      <c r="H20" s="26">
        <f t="shared" si="8"/>
        <v>39.680000000000007</v>
      </c>
      <c r="I20" s="19">
        <v>667</v>
      </c>
      <c r="J20" s="19">
        <v>667</v>
      </c>
      <c r="K20" s="20">
        <f t="shared" si="9"/>
        <v>100</v>
      </c>
      <c r="L20" s="20">
        <f t="shared" si="10"/>
        <v>40</v>
      </c>
      <c r="M20" s="19">
        <v>663</v>
      </c>
      <c r="N20" s="19">
        <v>667</v>
      </c>
      <c r="O20" s="26">
        <v>98.8</v>
      </c>
      <c r="P20" s="26">
        <f t="shared" si="12"/>
        <v>19.760000000000002</v>
      </c>
      <c r="Q20" s="26">
        <f t="shared" si="13"/>
        <v>99.440000000000012</v>
      </c>
    </row>
    <row r="21" spans="1:17">
      <c r="A21" s="19"/>
      <c r="B21" s="19">
        <v>18</v>
      </c>
      <c r="C21" s="19" t="s">
        <v>199</v>
      </c>
      <c r="D21" s="36" t="s">
        <v>319</v>
      </c>
      <c r="E21" s="19">
        <v>593</v>
      </c>
      <c r="F21" s="19">
        <v>597</v>
      </c>
      <c r="G21" s="20">
        <f t="shared" si="7"/>
        <v>99.329983249581247</v>
      </c>
      <c r="H21" s="20">
        <f t="shared" si="8"/>
        <v>39.731993299832503</v>
      </c>
      <c r="I21" s="19">
        <v>592</v>
      </c>
      <c r="J21" s="19">
        <v>597</v>
      </c>
      <c r="K21" s="26">
        <v>98.9</v>
      </c>
      <c r="L21" s="26">
        <f t="shared" si="10"/>
        <v>39.56</v>
      </c>
      <c r="M21" s="19">
        <v>586</v>
      </c>
      <c r="N21" s="19">
        <v>597</v>
      </c>
      <c r="O21" s="26">
        <v>97.4</v>
      </c>
      <c r="P21" s="26">
        <f t="shared" si="12"/>
        <v>19.480000000000004</v>
      </c>
      <c r="Q21" s="26">
        <f t="shared" si="13"/>
        <v>98.771993299832516</v>
      </c>
    </row>
    <row r="22" spans="1:17">
      <c r="A22" s="19"/>
      <c r="B22" s="19">
        <v>19</v>
      </c>
      <c r="C22" s="19" t="s">
        <v>199</v>
      </c>
      <c r="D22" s="36" t="s">
        <v>120</v>
      </c>
      <c r="E22" s="19">
        <v>130</v>
      </c>
      <c r="F22" s="19">
        <v>130</v>
      </c>
      <c r="G22" s="20">
        <f t="shared" si="7"/>
        <v>100</v>
      </c>
      <c r="H22" s="20">
        <f t="shared" si="8"/>
        <v>40</v>
      </c>
      <c r="I22" s="19">
        <v>130</v>
      </c>
      <c r="J22" s="19">
        <v>130</v>
      </c>
      <c r="K22" s="20">
        <f t="shared" si="9"/>
        <v>100</v>
      </c>
      <c r="L22" s="20">
        <f t="shared" si="10"/>
        <v>40</v>
      </c>
      <c r="M22" s="19">
        <v>126</v>
      </c>
      <c r="N22" s="19">
        <v>130</v>
      </c>
      <c r="O22" s="20">
        <f t="shared" si="11"/>
        <v>96.92307692307692</v>
      </c>
      <c r="P22" s="20">
        <f t="shared" si="12"/>
        <v>19.384615384615387</v>
      </c>
      <c r="Q22" s="20">
        <f t="shared" si="13"/>
        <v>99.384615384615387</v>
      </c>
    </row>
    <row r="23" spans="1:17">
      <c r="A23" s="19"/>
      <c r="B23" s="19">
        <v>20</v>
      </c>
      <c r="C23" s="19" t="s">
        <v>199</v>
      </c>
      <c r="D23" s="36" t="s">
        <v>121</v>
      </c>
      <c r="E23" s="19">
        <v>703</v>
      </c>
      <c r="F23" s="19">
        <v>709</v>
      </c>
      <c r="G23" s="26">
        <v>99</v>
      </c>
      <c r="H23" s="26">
        <f t="shared" si="8"/>
        <v>39.6</v>
      </c>
      <c r="I23" s="19">
        <v>705</v>
      </c>
      <c r="J23" s="19">
        <v>709</v>
      </c>
      <c r="K23" s="26">
        <v>99.2</v>
      </c>
      <c r="L23" s="26">
        <f t="shared" si="10"/>
        <v>39.680000000000007</v>
      </c>
      <c r="M23" s="19">
        <v>699</v>
      </c>
      <c r="N23" s="19">
        <v>709</v>
      </c>
      <c r="O23" s="20">
        <f t="shared" si="11"/>
        <v>98.589562764456986</v>
      </c>
      <c r="P23" s="20">
        <f t="shared" si="12"/>
        <v>19.717912552891399</v>
      </c>
      <c r="Q23" s="26">
        <f t="shared" si="13"/>
        <v>98.997912552891393</v>
      </c>
    </row>
    <row r="24" spans="1:17">
      <c r="A24" s="19"/>
      <c r="B24" s="19">
        <v>21</v>
      </c>
      <c r="C24" s="19" t="s">
        <v>199</v>
      </c>
      <c r="D24" s="36" t="s">
        <v>122</v>
      </c>
      <c r="E24" s="19">
        <v>627</v>
      </c>
      <c r="F24" s="19">
        <v>629</v>
      </c>
      <c r="G24" s="26">
        <v>99.9</v>
      </c>
      <c r="H24" s="26">
        <f t="shared" si="8"/>
        <v>39.960000000000008</v>
      </c>
      <c r="I24" s="19">
        <v>629</v>
      </c>
      <c r="J24" s="19">
        <v>629</v>
      </c>
      <c r="K24" s="20">
        <f t="shared" si="9"/>
        <v>100</v>
      </c>
      <c r="L24" s="20">
        <f t="shared" si="10"/>
        <v>40</v>
      </c>
      <c r="M24" s="19">
        <v>629</v>
      </c>
      <c r="N24" s="19">
        <v>629</v>
      </c>
      <c r="O24" s="20">
        <f t="shared" si="11"/>
        <v>100</v>
      </c>
      <c r="P24" s="20">
        <f t="shared" si="12"/>
        <v>20</v>
      </c>
      <c r="Q24" s="26">
        <f t="shared" si="13"/>
        <v>99.960000000000008</v>
      </c>
    </row>
    <row r="25" spans="1:17">
      <c r="A25" s="19"/>
      <c r="B25" s="19">
        <v>22</v>
      </c>
      <c r="C25" s="19" t="s">
        <v>199</v>
      </c>
      <c r="D25" s="36" t="s">
        <v>123</v>
      </c>
      <c r="E25" s="19">
        <v>472</v>
      </c>
      <c r="F25" s="19">
        <v>474</v>
      </c>
      <c r="G25" s="26">
        <v>99.8</v>
      </c>
      <c r="H25" s="26">
        <f t="shared" si="8"/>
        <v>39.92</v>
      </c>
      <c r="I25" s="19">
        <v>473</v>
      </c>
      <c r="J25" s="19">
        <v>474</v>
      </c>
      <c r="K25" s="26">
        <v>99.9</v>
      </c>
      <c r="L25" s="26">
        <f t="shared" si="10"/>
        <v>39.960000000000008</v>
      </c>
      <c r="M25" s="19">
        <v>470</v>
      </c>
      <c r="N25" s="19">
        <v>474</v>
      </c>
      <c r="O25" s="26">
        <v>99.5</v>
      </c>
      <c r="P25" s="26">
        <f t="shared" si="12"/>
        <v>19.900000000000002</v>
      </c>
      <c r="Q25" s="26">
        <f t="shared" si="13"/>
        <v>99.780000000000015</v>
      </c>
    </row>
    <row r="26" spans="1:17">
      <c r="A26" s="19"/>
      <c r="B26" s="19">
        <v>23</v>
      </c>
      <c r="C26" s="19" t="s">
        <v>199</v>
      </c>
      <c r="D26" s="36" t="s">
        <v>124</v>
      </c>
      <c r="E26" s="19">
        <v>78</v>
      </c>
      <c r="F26" s="19">
        <v>80</v>
      </c>
      <c r="G26" s="26">
        <v>97.1</v>
      </c>
      <c r="H26" s="26">
        <f t="shared" si="8"/>
        <v>38.840000000000003</v>
      </c>
      <c r="I26" s="19">
        <v>80</v>
      </c>
      <c r="J26" s="19">
        <v>80</v>
      </c>
      <c r="K26" s="20">
        <f t="shared" si="9"/>
        <v>100</v>
      </c>
      <c r="L26" s="20">
        <f t="shared" si="10"/>
        <v>40</v>
      </c>
      <c r="M26" s="19">
        <v>80</v>
      </c>
      <c r="N26" s="19">
        <v>80</v>
      </c>
      <c r="O26" s="20">
        <f t="shared" si="11"/>
        <v>100</v>
      </c>
      <c r="P26" s="20">
        <f t="shared" si="12"/>
        <v>20</v>
      </c>
      <c r="Q26" s="26">
        <f t="shared" si="13"/>
        <v>98.84</v>
      </c>
    </row>
    <row r="27" spans="1:17">
      <c r="A27" s="19"/>
      <c r="B27" s="19">
        <v>24</v>
      </c>
      <c r="C27" s="19" t="s">
        <v>199</v>
      </c>
      <c r="D27" s="36" t="s">
        <v>125</v>
      </c>
      <c r="E27" s="19">
        <v>203</v>
      </c>
      <c r="F27" s="19">
        <v>206</v>
      </c>
      <c r="G27" s="26">
        <v>98.5</v>
      </c>
      <c r="H27" s="26">
        <f t="shared" si="8"/>
        <v>39.400000000000006</v>
      </c>
      <c r="I27" s="19">
        <v>205</v>
      </c>
      <c r="J27" s="19">
        <v>206</v>
      </c>
      <c r="K27" s="26">
        <v>99.3</v>
      </c>
      <c r="L27" s="26">
        <f t="shared" si="10"/>
        <v>39.72</v>
      </c>
      <c r="M27" s="19">
        <v>200</v>
      </c>
      <c r="N27" s="19">
        <v>206</v>
      </c>
      <c r="O27" s="26">
        <v>96.4</v>
      </c>
      <c r="P27" s="26">
        <f t="shared" si="12"/>
        <v>19.28</v>
      </c>
      <c r="Q27" s="26">
        <f t="shared" si="13"/>
        <v>98.4</v>
      </c>
    </row>
    <row r="28" spans="1:17">
      <c r="A28" s="19"/>
      <c r="B28" s="19">
        <v>25</v>
      </c>
      <c r="C28" s="19" t="s">
        <v>199</v>
      </c>
      <c r="D28" s="36" t="s">
        <v>126</v>
      </c>
      <c r="E28" s="19">
        <v>250</v>
      </c>
      <c r="F28" s="19">
        <v>253</v>
      </c>
      <c r="G28" s="26">
        <v>99</v>
      </c>
      <c r="H28" s="26">
        <f t="shared" si="8"/>
        <v>39.6</v>
      </c>
      <c r="I28" s="19">
        <v>253</v>
      </c>
      <c r="J28" s="19">
        <v>253</v>
      </c>
      <c r="K28" s="20">
        <f t="shared" si="9"/>
        <v>100</v>
      </c>
      <c r="L28" s="20">
        <f t="shared" si="10"/>
        <v>40</v>
      </c>
      <c r="M28" s="19">
        <v>252</v>
      </c>
      <c r="N28" s="19">
        <v>253</v>
      </c>
      <c r="O28" s="26">
        <v>99.8</v>
      </c>
      <c r="P28" s="26">
        <f t="shared" si="12"/>
        <v>19.96</v>
      </c>
      <c r="Q28" s="26">
        <f t="shared" si="13"/>
        <v>99.56</v>
      </c>
    </row>
    <row r="29" spans="1:17">
      <c r="A29" s="19"/>
      <c r="B29" s="19">
        <v>26</v>
      </c>
      <c r="C29" s="19" t="s">
        <v>199</v>
      </c>
      <c r="D29" s="36" t="s">
        <v>127</v>
      </c>
      <c r="E29" s="19">
        <v>248</v>
      </c>
      <c r="F29" s="19">
        <v>253</v>
      </c>
      <c r="G29" s="20">
        <f t="shared" si="7"/>
        <v>98.023715415019765</v>
      </c>
      <c r="H29" s="20">
        <f t="shared" si="8"/>
        <v>39.209486166007906</v>
      </c>
      <c r="I29" s="19">
        <v>251</v>
      </c>
      <c r="J29" s="19">
        <v>253</v>
      </c>
      <c r="K29" s="26">
        <v>99.1</v>
      </c>
      <c r="L29" s="26">
        <f t="shared" si="10"/>
        <v>39.64</v>
      </c>
      <c r="M29" s="19">
        <v>244</v>
      </c>
      <c r="N29" s="19">
        <v>253</v>
      </c>
      <c r="O29" s="26">
        <v>96</v>
      </c>
      <c r="P29" s="26">
        <f t="shared" si="12"/>
        <v>19.200000000000003</v>
      </c>
      <c r="Q29" s="26">
        <f t="shared" si="13"/>
        <v>98.04948616600791</v>
      </c>
    </row>
    <row r="30" spans="1:17">
      <c r="A30" s="19"/>
      <c r="B30" s="19">
        <v>27</v>
      </c>
      <c r="C30" s="19" t="s">
        <v>199</v>
      </c>
      <c r="D30" s="36" t="s">
        <v>128</v>
      </c>
      <c r="E30" s="19">
        <v>638</v>
      </c>
      <c r="F30" s="19">
        <v>639</v>
      </c>
      <c r="G30" s="26">
        <v>99.9</v>
      </c>
      <c r="H30" s="26">
        <f t="shared" si="8"/>
        <v>39.960000000000008</v>
      </c>
      <c r="I30" s="19">
        <v>639</v>
      </c>
      <c r="J30" s="19">
        <v>639</v>
      </c>
      <c r="K30" s="20">
        <f t="shared" si="9"/>
        <v>100</v>
      </c>
      <c r="L30" s="20">
        <f t="shared" si="10"/>
        <v>40</v>
      </c>
      <c r="M30" s="19">
        <v>639</v>
      </c>
      <c r="N30" s="19">
        <v>639</v>
      </c>
      <c r="O30" s="20">
        <f t="shared" si="11"/>
        <v>100</v>
      </c>
      <c r="P30" s="20">
        <f t="shared" si="12"/>
        <v>20</v>
      </c>
      <c r="Q30" s="26">
        <f t="shared" si="13"/>
        <v>99.960000000000008</v>
      </c>
    </row>
    <row r="31" spans="1:17">
      <c r="A31" s="19"/>
      <c r="B31" s="19">
        <v>28</v>
      </c>
      <c r="C31" s="19" t="s">
        <v>200</v>
      </c>
      <c r="D31" s="36" t="s">
        <v>129</v>
      </c>
      <c r="E31" s="19">
        <v>198</v>
      </c>
      <c r="F31" s="19">
        <v>198</v>
      </c>
      <c r="G31" s="20">
        <f t="shared" si="7"/>
        <v>100</v>
      </c>
      <c r="H31" s="20">
        <f t="shared" si="8"/>
        <v>40</v>
      </c>
      <c r="I31" s="19">
        <v>198</v>
      </c>
      <c r="J31" s="19">
        <v>198</v>
      </c>
      <c r="K31" s="20">
        <f t="shared" si="9"/>
        <v>100</v>
      </c>
      <c r="L31" s="20">
        <f t="shared" si="10"/>
        <v>40</v>
      </c>
      <c r="M31" s="19">
        <v>198</v>
      </c>
      <c r="N31" s="19">
        <v>198</v>
      </c>
      <c r="O31" s="20">
        <f t="shared" si="11"/>
        <v>100</v>
      </c>
      <c r="P31" s="20">
        <f t="shared" si="12"/>
        <v>20</v>
      </c>
      <c r="Q31" s="20">
        <f t="shared" si="13"/>
        <v>100</v>
      </c>
    </row>
    <row r="32" spans="1:17">
      <c r="A32" s="19"/>
      <c r="B32" s="19">
        <v>29</v>
      </c>
      <c r="C32" s="19" t="s">
        <v>200</v>
      </c>
      <c r="D32" s="36" t="s">
        <v>130</v>
      </c>
      <c r="E32" s="19">
        <v>292</v>
      </c>
      <c r="F32" s="19">
        <v>293</v>
      </c>
      <c r="G32" s="20">
        <f t="shared" si="7"/>
        <v>99.658703071672349</v>
      </c>
      <c r="H32" s="20">
        <f t="shared" si="8"/>
        <v>39.863481228668945</v>
      </c>
      <c r="I32" s="19">
        <v>293</v>
      </c>
      <c r="J32" s="19">
        <v>293</v>
      </c>
      <c r="K32" s="20">
        <f t="shared" si="9"/>
        <v>100</v>
      </c>
      <c r="L32" s="20">
        <f t="shared" si="10"/>
        <v>40</v>
      </c>
      <c r="M32" s="19">
        <v>290</v>
      </c>
      <c r="N32" s="19">
        <v>293</v>
      </c>
      <c r="O32" s="20">
        <f t="shared" si="11"/>
        <v>98.976109215017061</v>
      </c>
      <c r="P32" s="20">
        <f t="shared" si="12"/>
        <v>19.795221843003414</v>
      </c>
      <c r="Q32" s="20">
        <f t="shared" si="13"/>
        <v>99.658703071672363</v>
      </c>
    </row>
    <row r="33" spans="1:17">
      <c r="A33" s="19"/>
      <c r="B33" s="19">
        <v>30</v>
      </c>
      <c r="C33" s="19" t="s">
        <v>201</v>
      </c>
      <c r="D33" s="36" t="s">
        <v>131</v>
      </c>
      <c r="E33" s="19">
        <v>427</v>
      </c>
      <c r="F33" s="19">
        <v>431</v>
      </c>
      <c r="G33" s="26">
        <v>98.8</v>
      </c>
      <c r="H33" s="26">
        <f t="shared" si="8"/>
        <v>39.520000000000003</v>
      </c>
      <c r="I33" s="19">
        <v>426</v>
      </c>
      <c r="J33" s="19">
        <v>429</v>
      </c>
      <c r="K33" s="20">
        <f t="shared" si="9"/>
        <v>99.300699300699307</v>
      </c>
      <c r="L33" s="20">
        <f t="shared" si="10"/>
        <v>39.720279720279727</v>
      </c>
      <c r="M33" s="19">
        <v>422</v>
      </c>
      <c r="N33" s="19">
        <v>427</v>
      </c>
      <c r="O33" s="20">
        <f t="shared" si="11"/>
        <v>98.829039812646371</v>
      </c>
      <c r="P33" s="20">
        <f t="shared" si="12"/>
        <v>19.765807962529276</v>
      </c>
      <c r="Q33" s="26">
        <f t="shared" si="13"/>
        <v>99.00608768280901</v>
      </c>
    </row>
    <row r="34" spans="1:17">
      <c r="A34" s="19"/>
      <c r="B34" s="19">
        <v>31</v>
      </c>
      <c r="C34" s="19" t="s">
        <v>201</v>
      </c>
      <c r="D34" s="36" t="s">
        <v>132</v>
      </c>
      <c r="E34" s="19">
        <v>643</v>
      </c>
      <c r="F34" s="19">
        <v>647</v>
      </c>
      <c r="G34" s="26">
        <v>99.1</v>
      </c>
      <c r="H34" s="26">
        <f t="shared" si="8"/>
        <v>39.64</v>
      </c>
      <c r="I34" s="19">
        <v>643</v>
      </c>
      <c r="J34" s="19">
        <v>647</v>
      </c>
      <c r="K34" s="26">
        <v>99.1</v>
      </c>
      <c r="L34" s="26">
        <f t="shared" si="10"/>
        <v>39.64</v>
      </c>
      <c r="M34" s="19">
        <v>638</v>
      </c>
      <c r="N34" s="19">
        <v>647</v>
      </c>
      <c r="O34" s="20">
        <f t="shared" si="11"/>
        <v>98.608964451313753</v>
      </c>
      <c r="P34" s="20">
        <f t="shared" si="12"/>
        <v>19.721792890262751</v>
      </c>
      <c r="Q34" s="26">
        <f t="shared" si="13"/>
        <v>99.001792890262749</v>
      </c>
    </row>
    <row r="35" spans="1:17">
      <c r="A35" s="19"/>
      <c r="B35" s="19">
        <v>32</v>
      </c>
      <c r="C35" s="19" t="s">
        <v>202</v>
      </c>
      <c r="D35" s="36" t="s">
        <v>133</v>
      </c>
      <c r="E35" s="19">
        <v>112</v>
      </c>
      <c r="F35" s="19">
        <v>114</v>
      </c>
      <c r="G35" s="26">
        <v>98.1</v>
      </c>
      <c r="H35" s="26">
        <f t="shared" si="8"/>
        <v>39.24</v>
      </c>
      <c r="I35" s="19">
        <v>114</v>
      </c>
      <c r="J35" s="19">
        <v>114</v>
      </c>
      <c r="K35" s="20">
        <f t="shared" si="9"/>
        <v>100</v>
      </c>
      <c r="L35" s="20">
        <f t="shared" si="10"/>
        <v>40</v>
      </c>
      <c r="M35" s="19">
        <v>114</v>
      </c>
      <c r="N35" s="19">
        <v>114</v>
      </c>
      <c r="O35" s="20">
        <f t="shared" si="11"/>
        <v>100</v>
      </c>
      <c r="P35" s="20">
        <f t="shared" si="12"/>
        <v>20</v>
      </c>
      <c r="Q35" s="26">
        <f t="shared" si="13"/>
        <v>99.240000000000009</v>
      </c>
    </row>
    <row r="36" spans="1:17">
      <c r="A36" s="19"/>
      <c r="B36" s="19">
        <v>33</v>
      </c>
      <c r="C36" s="19" t="s">
        <v>203</v>
      </c>
      <c r="D36" s="36" t="s">
        <v>134</v>
      </c>
      <c r="E36" s="19">
        <v>300</v>
      </c>
      <c r="F36" s="19">
        <v>302</v>
      </c>
      <c r="G36" s="20">
        <f t="shared" si="7"/>
        <v>99.337748344370851</v>
      </c>
      <c r="H36" s="20">
        <f t="shared" si="8"/>
        <v>39.735099337748345</v>
      </c>
      <c r="I36" s="19">
        <v>301</v>
      </c>
      <c r="J36" s="19">
        <v>302</v>
      </c>
      <c r="K36" s="20">
        <f t="shared" si="9"/>
        <v>99.668874172185426</v>
      </c>
      <c r="L36" s="20">
        <f t="shared" si="10"/>
        <v>39.867549668874176</v>
      </c>
      <c r="M36" s="19">
        <v>302</v>
      </c>
      <c r="N36" s="19">
        <v>302</v>
      </c>
      <c r="O36" s="20">
        <f t="shared" si="11"/>
        <v>100</v>
      </c>
      <c r="P36" s="20">
        <f t="shared" si="12"/>
        <v>20</v>
      </c>
      <c r="Q36" s="20">
        <f t="shared" si="13"/>
        <v>99.602649006622528</v>
      </c>
    </row>
    <row r="37" spans="1:17">
      <c r="A37" s="19"/>
      <c r="B37" s="19">
        <v>34</v>
      </c>
      <c r="C37" s="19" t="s">
        <v>204</v>
      </c>
      <c r="D37" s="36" t="s">
        <v>135</v>
      </c>
      <c r="E37" s="19">
        <v>130</v>
      </c>
      <c r="F37" s="19">
        <v>130</v>
      </c>
      <c r="G37" s="20">
        <f t="shared" si="7"/>
        <v>100</v>
      </c>
      <c r="H37" s="20">
        <f t="shared" si="8"/>
        <v>40</v>
      </c>
      <c r="I37" s="19">
        <v>130</v>
      </c>
      <c r="J37" s="19">
        <v>130</v>
      </c>
      <c r="K37" s="20">
        <f t="shared" si="9"/>
        <v>100</v>
      </c>
      <c r="L37" s="20">
        <f t="shared" si="10"/>
        <v>40</v>
      </c>
      <c r="M37" s="19">
        <v>130</v>
      </c>
      <c r="N37" s="19">
        <v>130</v>
      </c>
      <c r="O37" s="20">
        <f t="shared" si="11"/>
        <v>100</v>
      </c>
      <c r="P37" s="20">
        <f t="shared" si="12"/>
        <v>20</v>
      </c>
      <c r="Q37" s="20">
        <f t="shared" si="13"/>
        <v>100</v>
      </c>
    </row>
    <row r="38" spans="1:17">
      <c r="A38" s="19"/>
      <c r="B38" s="19">
        <v>35</v>
      </c>
      <c r="C38" s="19" t="s">
        <v>205</v>
      </c>
      <c r="D38" s="36" t="s">
        <v>136</v>
      </c>
      <c r="E38" s="19">
        <v>132</v>
      </c>
      <c r="F38" s="19">
        <v>132</v>
      </c>
      <c r="G38" s="20">
        <f t="shared" si="7"/>
        <v>100</v>
      </c>
      <c r="H38" s="20">
        <f t="shared" si="8"/>
        <v>40</v>
      </c>
      <c r="I38" s="19">
        <v>132</v>
      </c>
      <c r="J38" s="19">
        <v>132</v>
      </c>
      <c r="K38" s="20">
        <f t="shared" si="9"/>
        <v>100</v>
      </c>
      <c r="L38" s="20">
        <f t="shared" si="10"/>
        <v>40</v>
      </c>
      <c r="M38" s="19">
        <v>127</v>
      </c>
      <c r="N38" s="19">
        <v>132</v>
      </c>
      <c r="O38" s="20">
        <f t="shared" si="11"/>
        <v>96.212121212121218</v>
      </c>
      <c r="P38" s="20">
        <f t="shared" si="12"/>
        <v>19.242424242424246</v>
      </c>
      <c r="Q38" s="20">
        <f t="shared" si="13"/>
        <v>99.242424242424249</v>
      </c>
    </row>
    <row r="39" spans="1:17">
      <c r="A39" s="19"/>
      <c r="B39" s="19">
        <v>36</v>
      </c>
      <c r="C39" s="19" t="s">
        <v>206</v>
      </c>
      <c r="D39" s="36" t="s">
        <v>137</v>
      </c>
      <c r="E39" s="19">
        <v>21</v>
      </c>
      <c r="F39" s="19">
        <v>21</v>
      </c>
      <c r="G39" s="20">
        <f t="shared" si="7"/>
        <v>100</v>
      </c>
      <c r="H39" s="20">
        <f t="shared" si="8"/>
        <v>40</v>
      </c>
      <c r="I39" s="19">
        <v>21</v>
      </c>
      <c r="J39" s="19">
        <v>21</v>
      </c>
      <c r="K39" s="20">
        <f t="shared" si="9"/>
        <v>100</v>
      </c>
      <c r="L39" s="20">
        <f t="shared" si="10"/>
        <v>40</v>
      </c>
      <c r="M39" s="19">
        <v>20</v>
      </c>
      <c r="N39" s="19">
        <v>21</v>
      </c>
      <c r="O39" s="26">
        <v>95</v>
      </c>
      <c r="P39" s="26">
        <f t="shared" si="12"/>
        <v>19</v>
      </c>
      <c r="Q39" s="26">
        <f t="shared" si="13"/>
        <v>99</v>
      </c>
    </row>
    <row r="40" spans="1:17">
      <c r="A40" s="19"/>
      <c r="B40" s="19">
        <v>37</v>
      </c>
      <c r="C40" s="19" t="s">
        <v>207</v>
      </c>
      <c r="D40" s="36" t="s">
        <v>138</v>
      </c>
      <c r="E40" s="19">
        <v>267</v>
      </c>
      <c r="F40" s="19">
        <v>269</v>
      </c>
      <c r="G40" s="26">
        <v>99.1</v>
      </c>
      <c r="H40" s="26">
        <f t="shared" si="8"/>
        <v>39.64</v>
      </c>
      <c r="I40" s="19">
        <v>267</v>
      </c>
      <c r="J40" s="19">
        <v>269</v>
      </c>
      <c r="K40" s="26">
        <v>99.1</v>
      </c>
      <c r="L40" s="26">
        <f t="shared" si="10"/>
        <v>39.64</v>
      </c>
      <c r="M40" s="19">
        <v>260</v>
      </c>
      <c r="N40" s="19">
        <v>269</v>
      </c>
      <c r="O40" s="26">
        <v>96.6</v>
      </c>
      <c r="P40" s="26">
        <f t="shared" si="12"/>
        <v>19.32</v>
      </c>
      <c r="Q40" s="26">
        <f t="shared" si="13"/>
        <v>98.6</v>
      </c>
    </row>
    <row r="41" spans="1:17">
      <c r="A41" s="19"/>
      <c r="B41" s="19">
        <v>38</v>
      </c>
      <c r="C41" s="19" t="s">
        <v>208</v>
      </c>
      <c r="D41" s="36" t="s">
        <v>139</v>
      </c>
      <c r="E41" s="19">
        <v>112</v>
      </c>
      <c r="F41" s="19">
        <v>112</v>
      </c>
      <c r="G41" s="20">
        <f t="shared" si="7"/>
        <v>100</v>
      </c>
      <c r="H41" s="20">
        <f t="shared" si="8"/>
        <v>40</v>
      </c>
      <c r="I41" s="19">
        <v>110</v>
      </c>
      <c r="J41" s="19">
        <v>112</v>
      </c>
      <c r="K41" s="26">
        <v>98</v>
      </c>
      <c r="L41" s="26">
        <f t="shared" si="10"/>
        <v>39.200000000000003</v>
      </c>
      <c r="M41" s="19">
        <v>110</v>
      </c>
      <c r="N41" s="19">
        <v>112</v>
      </c>
      <c r="O41" s="26">
        <v>98</v>
      </c>
      <c r="P41" s="26">
        <f t="shared" si="12"/>
        <v>19.600000000000001</v>
      </c>
      <c r="Q41" s="26">
        <f t="shared" si="13"/>
        <v>98.800000000000011</v>
      </c>
    </row>
    <row r="42" spans="1:17">
      <c r="A42" s="19"/>
      <c r="B42" s="19">
        <v>39</v>
      </c>
      <c r="C42" s="19" t="s">
        <v>209</v>
      </c>
      <c r="D42" s="36" t="s">
        <v>311</v>
      </c>
      <c r="E42" s="19">
        <v>104</v>
      </c>
      <c r="F42" s="19">
        <v>105</v>
      </c>
      <c r="G42" s="20">
        <f t="shared" si="7"/>
        <v>99.047619047619051</v>
      </c>
      <c r="H42" s="20">
        <f t="shared" si="8"/>
        <v>39.61904761904762</v>
      </c>
      <c r="I42" s="19">
        <v>105</v>
      </c>
      <c r="J42" s="19">
        <v>105</v>
      </c>
      <c r="K42" s="20">
        <f t="shared" si="9"/>
        <v>100</v>
      </c>
      <c r="L42" s="20">
        <f t="shared" si="10"/>
        <v>40</v>
      </c>
      <c r="M42" s="19">
        <v>98</v>
      </c>
      <c r="N42" s="19">
        <v>105</v>
      </c>
      <c r="O42" s="26">
        <v>93.1</v>
      </c>
      <c r="P42" s="26">
        <f t="shared" si="12"/>
        <v>18.62</v>
      </c>
      <c r="Q42" s="26">
        <f t="shared" si="13"/>
        <v>98.239047619047625</v>
      </c>
    </row>
    <row r="43" spans="1:17">
      <c r="A43" s="19"/>
      <c r="B43" s="19">
        <v>40</v>
      </c>
      <c r="C43" s="19" t="s">
        <v>210</v>
      </c>
      <c r="D43" s="36" t="s">
        <v>140</v>
      </c>
      <c r="E43" s="19">
        <v>635</v>
      </c>
      <c r="F43" s="19">
        <v>638</v>
      </c>
      <c r="G43" s="26">
        <v>99.3</v>
      </c>
      <c r="H43" s="26">
        <f t="shared" si="8"/>
        <v>39.72</v>
      </c>
      <c r="I43" s="19">
        <v>638</v>
      </c>
      <c r="J43" s="19">
        <v>638</v>
      </c>
      <c r="K43" s="20">
        <f t="shared" si="9"/>
        <v>100</v>
      </c>
      <c r="L43" s="20">
        <f t="shared" si="10"/>
        <v>40</v>
      </c>
      <c r="M43" s="19">
        <v>619</v>
      </c>
      <c r="N43" s="19">
        <v>638</v>
      </c>
      <c r="O43" s="26">
        <v>96.6</v>
      </c>
      <c r="P43" s="26">
        <f t="shared" si="12"/>
        <v>19.32</v>
      </c>
      <c r="Q43" s="26">
        <f t="shared" si="13"/>
        <v>99.039999999999992</v>
      </c>
    </row>
    <row r="44" spans="1:17">
      <c r="A44" s="19"/>
      <c r="B44" s="19">
        <v>41</v>
      </c>
      <c r="C44" s="19" t="s">
        <v>141</v>
      </c>
      <c r="D44" s="36" t="s">
        <v>142</v>
      </c>
      <c r="E44" s="19">
        <v>81</v>
      </c>
      <c r="F44" s="19">
        <v>82</v>
      </c>
      <c r="G44" s="26">
        <v>99</v>
      </c>
      <c r="H44" s="26">
        <f t="shared" si="8"/>
        <v>39.6</v>
      </c>
      <c r="I44" s="19">
        <v>82</v>
      </c>
      <c r="J44" s="19">
        <v>82</v>
      </c>
      <c r="K44" s="20">
        <f t="shared" si="9"/>
        <v>100</v>
      </c>
      <c r="L44" s="20">
        <f t="shared" si="10"/>
        <v>40</v>
      </c>
      <c r="M44" s="19">
        <v>80</v>
      </c>
      <c r="N44" s="19">
        <v>82</v>
      </c>
      <c r="O44" s="26">
        <v>97.9</v>
      </c>
      <c r="P44" s="26">
        <f t="shared" si="12"/>
        <v>19.580000000000002</v>
      </c>
      <c r="Q44" s="26">
        <f t="shared" si="13"/>
        <v>99.179999999999993</v>
      </c>
    </row>
    <row r="45" spans="1:17">
      <c r="A45" s="19"/>
      <c r="B45" s="19">
        <v>42</v>
      </c>
      <c r="C45" s="19" t="s">
        <v>143</v>
      </c>
      <c r="D45" s="36" t="s">
        <v>144</v>
      </c>
      <c r="E45" s="19">
        <v>112</v>
      </c>
      <c r="F45" s="19">
        <v>114</v>
      </c>
      <c r="G45" s="26">
        <v>98</v>
      </c>
      <c r="H45" s="26">
        <f t="shared" si="8"/>
        <v>39.200000000000003</v>
      </c>
      <c r="I45" s="19">
        <v>113</v>
      </c>
      <c r="J45" s="19">
        <v>114</v>
      </c>
      <c r="K45" s="20">
        <f t="shared" si="9"/>
        <v>99.122807017543863</v>
      </c>
      <c r="L45" s="20">
        <f t="shared" si="10"/>
        <v>39.649122807017548</v>
      </c>
      <c r="M45" s="19">
        <v>109</v>
      </c>
      <c r="N45" s="19">
        <v>111</v>
      </c>
      <c r="O45" s="26">
        <v>98</v>
      </c>
      <c r="P45" s="26">
        <f t="shared" si="12"/>
        <v>19.600000000000001</v>
      </c>
      <c r="Q45" s="26">
        <f t="shared" si="13"/>
        <v>98.449122807017545</v>
      </c>
    </row>
    <row r="46" spans="1:17">
      <c r="A46" s="19"/>
      <c r="B46" s="19">
        <v>43</v>
      </c>
      <c r="C46" s="19" t="s">
        <v>211</v>
      </c>
      <c r="D46" s="36" t="s">
        <v>325</v>
      </c>
      <c r="E46" s="19">
        <v>693</v>
      </c>
      <c r="F46" s="19">
        <v>694</v>
      </c>
      <c r="G46" s="26">
        <f t="shared" si="7"/>
        <v>99.85590778097982</v>
      </c>
      <c r="H46" s="26">
        <f t="shared" si="8"/>
        <v>39.942363112391931</v>
      </c>
      <c r="I46" s="19">
        <v>692</v>
      </c>
      <c r="J46" s="19">
        <v>694</v>
      </c>
      <c r="K46" s="26">
        <v>99.9</v>
      </c>
      <c r="L46" s="26">
        <f t="shared" si="10"/>
        <v>39.960000000000008</v>
      </c>
      <c r="M46" s="19">
        <v>692</v>
      </c>
      <c r="N46" s="19">
        <v>693</v>
      </c>
      <c r="O46" s="26">
        <v>99.9</v>
      </c>
      <c r="P46" s="26">
        <f t="shared" si="12"/>
        <v>19.980000000000004</v>
      </c>
      <c r="Q46" s="26">
        <f t="shared" si="13"/>
        <v>99.882363112391943</v>
      </c>
    </row>
    <row r="47" spans="1:17">
      <c r="A47" s="19"/>
      <c r="B47" s="19">
        <v>44</v>
      </c>
      <c r="C47" s="19" t="s">
        <v>212</v>
      </c>
      <c r="D47" s="36" t="s">
        <v>146</v>
      </c>
      <c r="E47" s="19">
        <v>63</v>
      </c>
      <c r="F47" s="19">
        <v>65</v>
      </c>
      <c r="G47" s="26">
        <v>97</v>
      </c>
      <c r="H47" s="26">
        <f t="shared" si="8"/>
        <v>38.800000000000004</v>
      </c>
      <c r="I47" s="19">
        <v>63</v>
      </c>
      <c r="J47" s="19">
        <v>65</v>
      </c>
      <c r="K47" s="26">
        <v>97</v>
      </c>
      <c r="L47" s="26">
        <f t="shared" si="10"/>
        <v>38.800000000000004</v>
      </c>
      <c r="M47" s="19">
        <v>63</v>
      </c>
      <c r="N47" s="19">
        <v>65</v>
      </c>
      <c r="O47" s="26">
        <v>97</v>
      </c>
      <c r="P47" s="26">
        <f t="shared" si="12"/>
        <v>19.400000000000002</v>
      </c>
      <c r="Q47" s="26">
        <f t="shared" si="13"/>
        <v>97.000000000000014</v>
      </c>
    </row>
    <row r="48" spans="1:17">
      <c r="A48" s="19"/>
      <c r="B48" s="19">
        <v>45</v>
      </c>
      <c r="C48" s="19" t="s">
        <v>213</v>
      </c>
      <c r="D48" s="36" t="s">
        <v>147</v>
      </c>
      <c r="E48" s="19">
        <v>92</v>
      </c>
      <c r="F48" s="19">
        <v>93</v>
      </c>
      <c r="G48" s="20">
        <f t="shared" si="7"/>
        <v>98.924731182795696</v>
      </c>
      <c r="H48" s="20">
        <f t="shared" si="8"/>
        <v>39.56989247311828</v>
      </c>
      <c r="I48" s="19">
        <v>93</v>
      </c>
      <c r="J48" s="19">
        <v>93</v>
      </c>
      <c r="K48" s="20">
        <f t="shared" si="9"/>
        <v>100</v>
      </c>
      <c r="L48" s="20">
        <f t="shared" si="10"/>
        <v>40</v>
      </c>
      <c r="M48" s="19">
        <v>93</v>
      </c>
      <c r="N48" s="19">
        <v>93</v>
      </c>
      <c r="O48" s="20">
        <f t="shared" si="11"/>
        <v>100</v>
      </c>
      <c r="P48" s="20">
        <f t="shared" si="12"/>
        <v>20</v>
      </c>
      <c r="Q48" s="20">
        <f t="shared" si="13"/>
        <v>99.569892473118273</v>
      </c>
    </row>
    <row r="49" spans="1:17">
      <c r="A49" s="19"/>
      <c r="B49" s="19">
        <v>46</v>
      </c>
      <c r="C49" s="19" t="s">
        <v>214</v>
      </c>
      <c r="D49" s="36" t="s">
        <v>148</v>
      </c>
      <c r="E49" s="19">
        <v>405</v>
      </c>
      <c r="F49" s="19">
        <v>407</v>
      </c>
      <c r="G49" s="26">
        <v>99.3</v>
      </c>
      <c r="H49" s="26">
        <f t="shared" si="8"/>
        <v>39.72</v>
      </c>
      <c r="I49" s="19">
        <v>407</v>
      </c>
      <c r="J49" s="19">
        <v>407</v>
      </c>
      <c r="K49" s="20">
        <f t="shared" si="9"/>
        <v>100</v>
      </c>
      <c r="L49" s="20">
        <f t="shared" si="10"/>
        <v>40</v>
      </c>
      <c r="M49" s="19">
        <v>403</v>
      </c>
      <c r="N49" s="19">
        <v>407</v>
      </c>
      <c r="O49" s="26">
        <v>98.6</v>
      </c>
      <c r="P49" s="26">
        <f t="shared" si="12"/>
        <v>19.72</v>
      </c>
      <c r="Q49" s="26">
        <f t="shared" si="13"/>
        <v>99.44</v>
      </c>
    </row>
    <row r="50" spans="1:17">
      <c r="A50" s="19"/>
      <c r="B50" s="19">
        <v>47</v>
      </c>
      <c r="C50" s="19" t="s">
        <v>215</v>
      </c>
      <c r="D50" s="36" t="s">
        <v>149</v>
      </c>
      <c r="E50" s="19">
        <v>75</v>
      </c>
      <c r="F50" s="19">
        <v>78</v>
      </c>
      <c r="G50" s="26">
        <v>96.1</v>
      </c>
      <c r="H50" s="26">
        <f t="shared" si="8"/>
        <v>38.44</v>
      </c>
      <c r="I50" s="19">
        <v>75</v>
      </c>
      <c r="J50" s="19">
        <v>78</v>
      </c>
      <c r="K50" s="26">
        <v>96.1</v>
      </c>
      <c r="L50" s="26">
        <f t="shared" si="10"/>
        <v>38.44</v>
      </c>
      <c r="M50" s="19">
        <v>72</v>
      </c>
      <c r="N50" s="19">
        <v>77</v>
      </c>
      <c r="O50" s="26">
        <v>92.7</v>
      </c>
      <c r="P50" s="26">
        <f t="shared" si="12"/>
        <v>18.540000000000003</v>
      </c>
      <c r="Q50" s="26">
        <f t="shared" si="13"/>
        <v>95.42</v>
      </c>
    </row>
    <row r="51" spans="1:17">
      <c r="A51" s="19"/>
      <c r="B51" s="19">
        <v>48</v>
      </c>
      <c r="C51" s="19" t="s">
        <v>216</v>
      </c>
      <c r="D51" s="36" t="s">
        <v>150</v>
      </c>
      <c r="E51" s="19">
        <v>117</v>
      </c>
      <c r="F51" s="19">
        <v>117</v>
      </c>
      <c r="G51" s="20">
        <f t="shared" si="7"/>
        <v>100</v>
      </c>
      <c r="H51" s="20">
        <f t="shared" si="8"/>
        <v>40</v>
      </c>
      <c r="I51" s="19">
        <v>117</v>
      </c>
      <c r="J51" s="19">
        <v>117</v>
      </c>
      <c r="K51" s="20">
        <f t="shared" si="9"/>
        <v>100</v>
      </c>
      <c r="L51" s="20">
        <f t="shared" si="10"/>
        <v>40</v>
      </c>
      <c r="M51" s="19">
        <v>117</v>
      </c>
      <c r="N51" s="19">
        <v>117</v>
      </c>
      <c r="O51" s="20">
        <f t="shared" si="11"/>
        <v>100</v>
      </c>
      <c r="P51" s="20">
        <f t="shared" si="12"/>
        <v>20</v>
      </c>
      <c r="Q51" s="20">
        <f t="shared" si="13"/>
        <v>100</v>
      </c>
    </row>
    <row r="52" spans="1:17">
      <c r="A52" s="19"/>
      <c r="B52" s="19">
        <v>49</v>
      </c>
      <c r="C52" s="19" t="s">
        <v>217</v>
      </c>
      <c r="D52" s="36" t="s">
        <v>151</v>
      </c>
      <c r="E52" s="19">
        <v>456</v>
      </c>
      <c r="F52" s="19">
        <v>456</v>
      </c>
      <c r="G52" s="20">
        <f t="shared" si="7"/>
        <v>100</v>
      </c>
      <c r="H52" s="20">
        <f t="shared" si="8"/>
        <v>40</v>
      </c>
      <c r="I52" s="19">
        <v>456</v>
      </c>
      <c r="J52" s="19">
        <v>456</v>
      </c>
      <c r="K52" s="20">
        <f t="shared" si="9"/>
        <v>100</v>
      </c>
      <c r="L52" s="20">
        <f t="shared" si="10"/>
        <v>40</v>
      </c>
      <c r="M52" s="19">
        <v>456</v>
      </c>
      <c r="N52" s="19">
        <v>456</v>
      </c>
      <c r="O52" s="20">
        <f t="shared" si="11"/>
        <v>100</v>
      </c>
      <c r="P52" s="20">
        <f t="shared" si="12"/>
        <v>20</v>
      </c>
      <c r="Q52" s="20">
        <f t="shared" si="13"/>
        <v>100</v>
      </c>
    </row>
    <row r="53" spans="1:17">
      <c r="A53" s="19"/>
      <c r="B53" s="19">
        <v>50</v>
      </c>
      <c r="C53" s="19" t="s">
        <v>218</v>
      </c>
      <c r="D53" s="36" t="s">
        <v>152</v>
      </c>
      <c r="E53" s="19">
        <v>259</v>
      </c>
      <c r="F53" s="19">
        <v>259</v>
      </c>
      <c r="G53" s="20">
        <f t="shared" si="7"/>
        <v>100</v>
      </c>
      <c r="H53" s="20">
        <f t="shared" si="8"/>
        <v>40</v>
      </c>
      <c r="I53" s="19">
        <v>259</v>
      </c>
      <c r="J53" s="19">
        <v>259</v>
      </c>
      <c r="K53" s="20">
        <f t="shared" si="9"/>
        <v>100</v>
      </c>
      <c r="L53" s="20">
        <f t="shared" si="10"/>
        <v>40</v>
      </c>
      <c r="M53" s="19">
        <v>254</v>
      </c>
      <c r="N53" s="19">
        <v>259</v>
      </c>
      <c r="O53" s="20">
        <f t="shared" si="11"/>
        <v>98.069498069498067</v>
      </c>
      <c r="P53" s="20">
        <f t="shared" si="12"/>
        <v>19.613899613899616</v>
      </c>
      <c r="Q53" s="20">
        <f t="shared" si="13"/>
        <v>99.613899613899619</v>
      </c>
    </row>
    <row r="54" spans="1:17">
      <c r="A54" s="19"/>
      <c r="B54" s="19">
        <v>51</v>
      </c>
      <c r="C54" s="19" t="s">
        <v>219</v>
      </c>
      <c r="D54" s="36" t="s">
        <v>153</v>
      </c>
      <c r="E54" s="19">
        <v>91</v>
      </c>
      <c r="F54" s="19">
        <v>91</v>
      </c>
      <c r="G54" s="20">
        <f t="shared" si="7"/>
        <v>100</v>
      </c>
      <c r="H54" s="20">
        <f t="shared" si="8"/>
        <v>40</v>
      </c>
      <c r="I54" s="19">
        <v>91</v>
      </c>
      <c r="J54" s="19">
        <v>91</v>
      </c>
      <c r="K54" s="20">
        <f t="shared" si="9"/>
        <v>100</v>
      </c>
      <c r="L54" s="20">
        <f t="shared" si="10"/>
        <v>40</v>
      </c>
      <c r="M54" s="19">
        <v>91</v>
      </c>
      <c r="N54" s="19">
        <v>91</v>
      </c>
      <c r="O54" s="20">
        <f t="shared" si="11"/>
        <v>100</v>
      </c>
      <c r="P54" s="20">
        <f t="shared" si="12"/>
        <v>20</v>
      </c>
      <c r="Q54" s="20">
        <f t="shared" si="13"/>
        <v>100</v>
      </c>
    </row>
    <row r="55" spans="1:17">
      <c r="A55" s="19"/>
      <c r="B55" s="19">
        <v>52</v>
      </c>
      <c r="C55" s="19" t="s">
        <v>220</v>
      </c>
      <c r="D55" s="36" t="s">
        <v>154</v>
      </c>
      <c r="E55" s="19">
        <v>282</v>
      </c>
      <c r="F55" s="19">
        <v>287</v>
      </c>
      <c r="G55" s="20">
        <f t="shared" si="7"/>
        <v>98.257839721254356</v>
      </c>
      <c r="H55" s="20">
        <f t="shared" si="8"/>
        <v>39.303135888501743</v>
      </c>
      <c r="I55" s="19">
        <v>286</v>
      </c>
      <c r="J55" s="19">
        <v>287</v>
      </c>
      <c r="K55" s="20">
        <f t="shared" si="9"/>
        <v>99.651567944250871</v>
      </c>
      <c r="L55" s="20">
        <f t="shared" si="10"/>
        <v>39.860627177700351</v>
      </c>
      <c r="M55" s="19">
        <v>282</v>
      </c>
      <c r="N55" s="19">
        <v>287</v>
      </c>
      <c r="O55" s="20">
        <f t="shared" si="11"/>
        <v>98.257839721254356</v>
      </c>
      <c r="P55" s="20">
        <f t="shared" si="12"/>
        <v>19.651567944250871</v>
      </c>
      <c r="Q55" s="20">
        <f t="shared" si="13"/>
        <v>98.815331010452965</v>
      </c>
    </row>
    <row r="56" spans="1:17">
      <c r="A56" s="19"/>
      <c r="B56" s="19">
        <v>53</v>
      </c>
      <c r="C56" s="19" t="s">
        <v>221</v>
      </c>
      <c r="D56" s="36" t="s">
        <v>155</v>
      </c>
      <c r="E56" s="19">
        <v>92</v>
      </c>
      <c r="F56" s="19">
        <v>93</v>
      </c>
      <c r="G56" s="20">
        <f t="shared" si="7"/>
        <v>98.924731182795696</v>
      </c>
      <c r="H56" s="20">
        <f t="shared" si="8"/>
        <v>39.56989247311828</v>
      </c>
      <c r="I56" s="19">
        <v>93</v>
      </c>
      <c r="J56" s="19">
        <v>93</v>
      </c>
      <c r="K56" s="20">
        <f t="shared" si="9"/>
        <v>100</v>
      </c>
      <c r="L56" s="20">
        <f t="shared" si="10"/>
        <v>40</v>
      </c>
      <c r="M56" s="19">
        <v>93</v>
      </c>
      <c r="N56" s="19">
        <v>93</v>
      </c>
      <c r="O56" s="20">
        <f t="shared" si="11"/>
        <v>100</v>
      </c>
      <c r="P56" s="20">
        <f t="shared" si="12"/>
        <v>20</v>
      </c>
      <c r="Q56" s="20">
        <f t="shared" si="13"/>
        <v>99.569892473118273</v>
      </c>
    </row>
    <row r="57" spans="1:17">
      <c r="A57" s="19"/>
      <c r="B57" s="19">
        <v>54</v>
      </c>
      <c r="C57" s="19" t="s">
        <v>222</v>
      </c>
      <c r="D57" s="36" t="s">
        <v>156</v>
      </c>
      <c r="E57" s="19">
        <v>147</v>
      </c>
      <c r="F57" s="19">
        <v>147</v>
      </c>
      <c r="G57" s="20">
        <f t="shared" si="7"/>
        <v>100</v>
      </c>
      <c r="H57" s="20">
        <f t="shared" si="8"/>
        <v>40</v>
      </c>
      <c r="I57" s="19">
        <v>147</v>
      </c>
      <c r="J57" s="19">
        <v>147</v>
      </c>
      <c r="K57" s="20">
        <f t="shared" si="9"/>
        <v>100</v>
      </c>
      <c r="L57" s="20">
        <f t="shared" si="10"/>
        <v>40</v>
      </c>
      <c r="M57" s="19">
        <v>147</v>
      </c>
      <c r="N57" s="19">
        <v>147</v>
      </c>
      <c r="O57" s="20">
        <f t="shared" si="11"/>
        <v>100</v>
      </c>
      <c r="P57" s="20">
        <f t="shared" si="12"/>
        <v>20</v>
      </c>
      <c r="Q57" s="20">
        <f t="shared" si="13"/>
        <v>100</v>
      </c>
    </row>
    <row r="58" spans="1:17">
      <c r="A58" s="19"/>
      <c r="B58" s="19">
        <v>55</v>
      </c>
      <c r="C58" s="19" t="s">
        <v>222</v>
      </c>
      <c r="D58" s="36" t="s">
        <v>157</v>
      </c>
      <c r="E58" s="19">
        <v>50</v>
      </c>
      <c r="F58" s="19">
        <v>53</v>
      </c>
      <c r="G58" s="26">
        <v>94</v>
      </c>
      <c r="H58" s="26">
        <f t="shared" si="8"/>
        <v>37.6</v>
      </c>
      <c r="I58" s="19">
        <v>52</v>
      </c>
      <c r="J58" s="19">
        <v>53</v>
      </c>
      <c r="K58" s="26">
        <v>98</v>
      </c>
      <c r="L58" s="26">
        <f t="shared" si="10"/>
        <v>39.200000000000003</v>
      </c>
      <c r="M58" s="19">
        <v>51</v>
      </c>
      <c r="N58" s="19">
        <v>53</v>
      </c>
      <c r="O58" s="26">
        <v>96.1</v>
      </c>
      <c r="P58" s="26">
        <f t="shared" si="12"/>
        <v>19.22</v>
      </c>
      <c r="Q58" s="26">
        <f t="shared" si="13"/>
        <v>96.02000000000001</v>
      </c>
    </row>
    <row r="59" spans="1:17">
      <c r="A59" s="19"/>
      <c r="B59" s="19">
        <v>56</v>
      </c>
      <c r="C59" s="19" t="s">
        <v>223</v>
      </c>
      <c r="D59" s="36" t="s">
        <v>158</v>
      </c>
      <c r="E59" s="19">
        <v>62</v>
      </c>
      <c r="F59" s="19">
        <v>64</v>
      </c>
      <c r="G59" s="26">
        <v>97</v>
      </c>
      <c r="H59" s="26">
        <f t="shared" si="8"/>
        <v>38.800000000000004</v>
      </c>
      <c r="I59" s="19">
        <v>60</v>
      </c>
      <c r="J59" s="19">
        <v>64</v>
      </c>
      <c r="K59" s="26">
        <v>94</v>
      </c>
      <c r="L59" s="26">
        <f t="shared" si="10"/>
        <v>37.6</v>
      </c>
      <c r="M59" s="19">
        <v>62</v>
      </c>
      <c r="N59" s="19">
        <v>64</v>
      </c>
      <c r="O59" s="26">
        <v>97</v>
      </c>
      <c r="P59" s="26">
        <f t="shared" si="12"/>
        <v>19.400000000000002</v>
      </c>
      <c r="Q59" s="26">
        <f t="shared" si="13"/>
        <v>95.800000000000011</v>
      </c>
    </row>
    <row r="60" spans="1:17">
      <c r="A60" s="19"/>
      <c r="B60" s="19">
        <v>57</v>
      </c>
      <c r="C60" s="19" t="s">
        <v>223</v>
      </c>
      <c r="D60" s="36" t="s">
        <v>159</v>
      </c>
      <c r="E60" s="19">
        <v>125</v>
      </c>
      <c r="F60" s="19">
        <v>125</v>
      </c>
      <c r="G60" s="20">
        <f t="shared" si="7"/>
        <v>100</v>
      </c>
      <c r="H60" s="20">
        <f t="shared" si="8"/>
        <v>40</v>
      </c>
      <c r="I60" s="19">
        <v>125</v>
      </c>
      <c r="J60" s="19">
        <v>125</v>
      </c>
      <c r="K60" s="20">
        <f t="shared" si="9"/>
        <v>100</v>
      </c>
      <c r="L60" s="20">
        <f t="shared" si="10"/>
        <v>40</v>
      </c>
      <c r="M60" s="19">
        <v>125</v>
      </c>
      <c r="N60" s="19">
        <v>125</v>
      </c>
      <c r="O60" s="20">
        <f t="shared" si="11"/>
        <v>100</v>
      </c>
      <c r="P60" s="20">
        <f t="shared" si="12"/>
        <v>20</v>
      </c>
      <c r="Q60" s="20">
        <f t="shared" si="13"/>
        <v>100</v>
      </c>
    </row>
    <row r="61" spans="1:17">
      <c r="A61" s="19"/>
      <c r="B61" s="19">
        <v>58</v>
      </c>
      <c r="C61" s="19" t="s">
        <v>224</v>
      </c>
      <c r="D61" s="36" t="s">
        <v>160</v>
      </c>
      <c r="E61" s="19">
        <v>217</v>
      </c>
      <c r="F61" s="19">
        <v>218</v>
      </c>
      <c r="G61" s="26">
        <v>99.2</v>
      </c>
      <c r="H61" s="26">
        <f t="shared" si="8"/>
        <v>39.680000000000007</v>
      </c>
      <c r="I61" s="19">
        <v>218</v>
      </c>
      <c r="J61" s="19">
        <v>218</v>
      </c>
      <c r="K61" s="20">
        <f t="shared" si="9"/>
        <v>100</v>
      </c>
      <c r="L61" s="20">
        <f t="shared" si="10"/>
        <v>40</v>
      </c>
      <c r="M61" s="19">
        <v>217</v>
      </c>
      <c r="N61" s="19">
        <v>218</v>
      </c>
      <c r="O61" s="26">
        <v>99.2</v>
      </c>
      <c r="P61" s="26">
        <f t="shared" si="12"/>
        <v>19.840000000000003</v>
      </c>
      <c r="Q61" s="26">
        <f t="shared" si="13"/>
        <v>99.52000000000001</v>
      </c>
    </row>
    <row r="62" spans="1:17">
      <c r="A62" s="19"/>
      <c r="B62" s="19">
        <v>59</v>
      </c>
      <c r="C62" s="19" t="s">
        <v>225</v>
      </c>
      <c r="D62" s="36" t="s">
        <v>161</v>
      </c>
      <c r="E62" s="19">
        <v>698</v>
      </c>
      <c r="F62" s="19">
        <v>703</v>
      </c>
      <c r="G62" s="26">
        <v>99.2</v>
      </c>
      <c r="H62" s="26">
        <f t="shared" si="8"/>
        <v>39.680000000000007</v>
      </c>
      <c r="I62" s="19">
        <v>702</v>
      </c>
      <c r="J62" s="19">
        <v>703</v>
      </c>
      <c r="K62" s="20">
        <f t="shared" si="9"/>
        <v>99.857752489331446</v>
      </c>
      <c r="L62" s="20">
        <f t="shared" si="10"/>
        <v>39.943100995732578</v>
      </c>
      <c r="M62" s="19">
        <v>696</v>
      </c>
      <c r="N62" s="19">
        <v>703</v>
      </c>
      <c r="O62" s="20">
        <f t="shared" si="11"/>
        <v>99.004267425320052</v>
      </c>
      <c r="P62" s="20">
        <f t="shared" si="12"/>
        <v>19.80085348506401</v>
      </c>
      <c r="Q62" s="26">
        <f t="shared" si="13"/>
        <v>99.423954480796596</v>
      </c>
    </row>
    <row r="63" spans="1:17">
      <c r="A63" s="19"/>
      <c r="B63" s="19">
        <v>60</v>
      </c>
      <c r="C63" s="19" t="s">
        <v>226</v>
      </c>
      <c r="D63" s="36" t="s">
        <v>162</v>
      </c>
      <c r="E63" s="19">
        <v>255</v>
      </c>
      <c r="F63" s="19">
        <v>260</v>
      </c>
      <c r="G63" s="26">
        <v>98</v>
      </c>
      <c r="H63" s="26">
        <f t="shared" si="8"/>
        <v>39.200000000000003</v>
      </c>
      <c r="I63" s="19">
        <v>258</v>
      </c>
      <c r="J63" s="19">
        <v>260</v>
      </c>
      <c r="K63" s="26">
        <v>99.1</v>
      </c>
      <c r="L63" s="26">
        <f t="shared" si="10"/>
        <v>39.64</v>
      </c>
      <c r="M63" s="19">
        <v>255</v>
      </c>
      <c r="N63" s="19">
        <v>260</v>
      </c>
      <c r="O63" s="26">
        <v>98</v>
      </c>
      <c r="P63" s="26">
        <f t="shared" si="12"/>
        <v>19.600000000000001</v>
      </c>
      <c r="Q63" s="26">
        <f t="shared" si="13"/>
        <v>98.44</v>
      </c>
    </row>
    <row r="64" spans="1:17">
      <c r="A64" s="19"/>
      <c r="B64" s="19">
        <v>61</v>
      </c>
      <c r="C64" s="19" t="s">
        <v>227</v>
      </c>
      <c r="D64" s="36" t="s">
        <v>163</v>
      </c>
      <c r="E64" s="19">
        <v>300</v>
      </c>
      <c r="F64" s="19">
        <v>305</v>
      </c>
      <c r="G64" s="20">
        <v>98.2</v>
      </c>
      <c r="H64" s="20">
        <f t="shared" si="8"/>
        <v>39.28</v>
      </c>
      <c r="I64" s="19">
        <v>302</v>
      </c>
      <c r="J64" s="19">
        <v>305</v>
      </c>
      <c r="K64" s="20">
        <f t="shared" si="9"/>
        <v>99.016393442622956</v>
      </c>
      <c r="L64" s="20">
        <f t="shared" si="10"/>
        <v>39.606557377049185</v>
      </c>
      <c r="M64" s="19">
        <v>300</v>
      </c>
      <c r="N64" s="19">
        <v>305</v>
      </c>
      <c r="O64" s="20">
        <v>98.2</v>
      </c>
      <c r="P64" s="20">
        <f t="shared" si="12"/>
        <v>19.64</v>
      </c>
      <c r="Q64" s="20">
        <f t="shared" si="13"/>
        <v>98.526557377049187</v>
      </c>
    </row>
    <row r="65" spans="1:17">
      <c r="A65" s="19"/>
      <c r="B65" s="19">
        <v>62</v>
      </c>
      <c r="C65" s="19" t="s">
        <v>228</v>
      </c>
      <c r="D65" s="36" t="s">
        <v>320</v>
      </c>
      <c r="E65" s="19">
        <v>723</v>
      </c>
      <c r="F65" s="19">
        <v>724</v>
      </c>
      <c r="G65" s="26">
        <v>99.99</v>
      </c>
      <c r="H65" s="26">
        <f t="shared" si="8"/>
        <v>39.996000000000002</v>
      </c>
      <c r="I65" s="19">
        <v>722</v>
      </c>
      <c r="J65" s="19">
        <v>724</v>
      </c>
      <c r="K65" s="26">
        <v>99.95</v>
      </c>
      <c r="L65" s="26">
        <f t="shared" si="10"/>
        <v>39.980000000000004</v>
      </c>
      <c r="M65" s="19">
        <v>722</v>
      </c>
      <c r="N65" s="19">
        <v>724</v>
      </c>
      <c r="O65" s="26">
        <v>99.95</v>
      </c>
      <c r="P65" s="26">
        <f t="shared" si="12"/>
        <v>19.990000000000002</v>
      </c>
      <c r="Q65" s="26">
        <f t="shared" si="13"/>
        <v>99.966000000000008</v>
      </c>
    </row>
    <row r="66" spans="1:17">
      <c r="A66" s="19"/>
      <c r="B66" s="19">
        <v>63</v>
      </c>
      <c r="C66" s="19" t="s">
        <v>228</v>
      </c>
      <c r="D66" s="36" t="s">
        <v>321</v>
      </c>
      <c r="E66" s="19">
        <v>551</v>
      </c>
      <c r="F66" s="19">
        <v>569</v>
      </c>
      <c r="G66" s="20">
        <f t="shared" si="7"/>
        <v>96.836555360281196</v>
      </c>
      <c r="H66" s="20">
        <f t="shared" si="8"/>
        <v>38.734622144112478</v>
      </c>
      <c r="I66" s="19">
        <v>564</v>
      </c>
      <c r="J66" s="19">
        <v>569</v>
      </c>
      <c r="K66" s="20">
        <f t="shared" si="9"/>
        <v>99.121265377855877</v>
      </c>
      <c r="L66" s="20">
        <f t="shared" si="10"/>
        <v>39.648506151142357</v>
      </c>
      <c r="M66" s="19">
        <v>565</v>
      </c>
      <c r="N66" s="19">
        <v>569</v>
      </c>
      <c r="O66" s="20">
        <f t="shared" si="11"/>
        <v>99.297012302284713</v>
      </c>
      <c r="P66" s="20">
        <f t="shared" si="12"/>
        <v>19.859402460456945</v>
      </c>
      <c r="Q66" s="20">
        <f t="shared" si="13"/>
        <v>98.242530755711783</v>
      </c>
    </row>
    <row r="67" spans="1:17">
      <c r="A67" s="19"/>
      <c r="B67" s="19">
        <v>64</v>
      </c>
      <c r="C67" s="19" t="s">
        <v>229</v>
      </c>
      <c r="D67" s="36" t="s">
        <v>164</v>
      </c>
      <c r="E67" s="19">
        <v>536</v>
      </c>
      <c r="F67" s="19">
        <v>538</v>
      </c>
      <c r="G67" s="26">
        <v>99.8</v>
      </c>
      <c r="H67" s="26">
        <f t="shared" si="8"/>
        <v>39.92</v>
      </c>
      <c r="I67" s="19">
        <v>536</v>
      </c>
      <c r="J67" s="19">
        <v>538</v>
      </c>
      <c r="K67" s="26">
        <v>99.8</v>
      </c>
      <c r="L67" s="26">
        <f t="shared" si="10"/>
        <v>39.92</v>
      </c>
      <c r="M67" s="19">
        <v>535</v>
      </c>
      <c r="N67" s="19">
        <v>538</v>
      </c>
      <c r="O67" s="26">
        <v>99.6</v>
      </c>
      <c r="P67" s="26">
        <f t="shared" si="12"/>
        <v>19.920000000000002</v>
      </c>
      <c r="Q67" s="20">
        <f t="shared" si="13"/>
        <v>99.76</v>
      </c>
    </row>
    <row r="68" spans="1:17">
      <c r="A68" s="19"/>
      <c r="B68" s="19">
        <v>65</v>
      </c>
      <c r="C68" s="19" t="s">
        <v>230</v>
      </c>
      <c r="D68" s="36" t="s">
        <v>165</v>
      </c>
      <c r="E68" s="19">
        <v>376</v>
      </c>
      <c r="F68" s="19">
        <v>379</v>
      </c>
      <c r="G68" s="26">
        <v>98.8</v>
      </c>
      <c r="H68" s="26">
        <f t="shared" si="8"/>
        <v>39.520000000000003</v>
      </c>
      <c r="I68" s="19">
        <v>377</v>
      </c>
      <c r="J68" s="19">
        <v>379</v>
      </c>
      <c r="K68" s="26">
        <v>99.2</v>
      </c>
      <c r="L68" s="26">
        <f t="shared" si="10"/>
        <v>39.680000000000007</v>
      </c>
      <c r="M68" s="19">
        <v>376</v>
      </c>
      <c r="N68" s="19">
        <v>379</v>
      </c>
      <c r="O68" s="26">
        <v>98.8</v>
      </c>
      <c r="P68" s="26">
        <f t="shared" si="12"/>
        <v>19.760000000000002</v>
      </c>
      <c r="Q68" s="26">
        <f t="shared" si="13"/>
        <v>98.960000000000022</v>
      </c>
    </row>
    <row r="69" spans="1:17">
      <c r="A69" s="19"/>
      <c r="B69" s="19">
        <v>66</v>
      </c>
      <c r="C69" s="19" t="s">
        <v>231</v>
      </c>
      <c r="D69" s="36" t="s">
        <v>322</v>
      </c>
      <c r="E69" s="19">
        <v>71</v>
      </c>
      <c r="F69" s="19">
        <v>71</v>
      </c>
      <c r="G69" s="20">
        <f t="shared" si="7"/>
        <v>100</v>
      </c>
      <c r="H69" s="20">
        <f t="shared" si="8"/>
        <v>40</v>
      </c>
      <c r="I69" s="19">
        <v>71</v>
      </c>
      <c r="J69" s="19">
        <v>71</v>
      </c>
      <c r="K69" s="20">
        <f t="shared" si="9"/>
        <v>100</v>
      </c>
      <c r="L69" s="20">
        <f t="shared" si="10"/>
        <v>40</v>
      </c>
      <c r="M69" s="19">
        <v>71</v>
      </c>
      <c r="N69" s="19">
        <v>71</v>
      </c>
      <c r="O69" s="20">
        <f t="shared" si="11"/>
        <v>100</v>
      </c>
      <c r="P69" s="20">
        <f t="shared" si="12"/>
        <v>20</v>
      </c>
      <c r="Q69" s="20">
        <f t="shared" si="13"/>
        <v>100</v>
      </c>
    </row>
    <row r="70" spans="1:17">
      <c r="A70" s="19"/>
      <c r="B70" s="19">
        <v>67</v>
      </c>
      <c r="C70" s="19" t="s">
        <v>232</v>
      </c>
      <c r="D70" s="36" t="s">
        <v>166</v>
      </c>
      <c r="E70" s="19">
        <v>164</v>
      </c>
      <c r="F70" s="19">
        <v>164</v>
      </c>
      <c r="G70" s="20">
        <f t="shared" si="7"/>
        <v>100</v>
      </c>
      <c r="H70" s="20">
        <f t="shared" si="8"/>
        <v>40</v>
      </c>
      <c r="I70" s="19">
        <v>164</v>
      </c>
      <c r="J70" s="19">
        <v>164</v>
      </c>
      <c r="K70" s="20">
        <f t="shared" si="9"/>
        <v>100</v>
      </c>
      <c r="L70" s="20">
        <f t="shared" si="10"/>
        <v>40</v>
      </c>
      <c r="M70" s="19">
        <v>160</v>
      </c>
      <c r="N70" s="19">
        <v>164</v>
      </c>
      <c r="O70" s="26">
        <v>97.8</v>
      </c>
      <c r="P70" s="26">
        <f t="shared" si="12"/>
        <v>19.560000000000002</v>
      </c>
      <c r="Q70" s="26">
        <f t="shared" si="13"/>
        <v>99.56</v>
      </c>
    </row>
    <row r="71" spans="1:17">
      <c r="A71" s="19"/>
      <c r="B71" s="19">
        <v>68</v>
      </c>
      <c r="C71" s="19" t="s">
        <v>233</v>
      </c>
      <c r="D71" s="36" t="s">
        <v>167</v>
      </c>
      <c r="E71" s="19">
        <v>676</v>
      </c>
      <c r="F71" s="19">
        <v>681</v>
      </c>
      <c r="G71" s="26">
        <v>99</v>
      </c>
      <c r="H71" s="26">
        <f t="shared" si="8"/>
        <v>39.6</v>
      </c>
      <c r="I71" s="19">
        <v>681</v>
      </c>
      <c r="J71" s="19">
        <v>681</v>
      </c>
      <c r="K71" s="20">
        <f t="shared" si="9"/>
        <v>100</v>
      </c>
      <c r="L71" s="20">
        <f t="shared" si="10"/>
        <v>40</v>
      </c>
      <c r="M71" s="19">
        <v>676</v>
      </c>
      <c r="N71" s="19">
        <v>681</v>
      </c>
      <c r="O71" s="26">
        <v>99</v>
      </c>
      <c r="P71" s="26">
        <f t="shared" si="12"/>
        <v>19.8</v>
      </c>
      <c r="Q71" s="26">
        <f t="shared" si="13"/>
        <v>99.399999999999991</v>
      </c>
    </row>
    <row r="72" spans="1:17">
      <c r="A72" s="19"/>
      <c r="B72" s="19">
        <v>69</v>
      </c>
      <c r="C72" s="19" t="s">
        <v>233</v>
      </c>
      <c r="D72" s="36" t="s">
        <v>168</v>
      </c>
      <c r="E72" s="19">
        <v>191</v>
      </c>
      <c r="F72" s="19">
        <v>191</v>
      </c>
      <c r="G72" s="20">
        <f t="shared" si="7"/>
        <v>100</v>
      </c>
      <c r="H72" s="20">
        <f t="shared" si="8"/>
        <v>40</v>
      </c>
      <c r="I72" s="19">
        <v>191</v>
      </c>
      <c r="J72" s="19">
        <v>191</v>
      </c>
      <c r="K72" s="20">
        <f t="shared" si="9"/>
        <v>100</v>
      </c>
      <c r="L72" s="20">
        <f t="shared" si="10"/>
        <v>40</v>
      </c>
      <c r="M72" s="19">
        <v>189</v>
      </c>
      <c r="N72" s="19">
        <v>191</v>
      </c>
      <c r="O72" s="26">
        <v>98.9</v>
      </c>
      <c r="P72" s="26">
        <f t="shared" si="12"/>
        <v>19.78</v>
      </c>
      <c r="Q72" s="26">
        <f t="shared" si="13"/>
        <v>99.78</v>
      </c>
    </row>
    <row r="73" spans="1:17">
      <c r="A73" s="19"/>
      <c r="B73" s="19">
        <v>70</v>
      </c>
      <c r="C73" s="19" t="s">
        <v>233</v>
      </c>
      <c r="D73" s="36" t="s">
        <v>169</v>
      </c>
      <c r="E73" s="19">
        <v>656</v>
      </c>
      <c r="F73" s="19">
        <v>666</v>
      </c>
      <c r="G73" s="26">
        <v>98.2</v>
      </c>
      <c r="H73" s="26">
        <f t="shared" si="8"/>
        <v>39.28</v>
      </c>
      <c r="I73" s="19">
        <v>659</v>
      </c>
      <c r="J73" s="19">
        <v>666</v>
      </c>
      <c r="K73" s="20">
        <f t="shared" si="9"/>
        <v>98.948948948948939</v>
      </c>
      <c r="L73" s="20">
        <f t="shared" si="10"/>
        <v>39.57957957957958</v>
      </c>
      <c r="M73" s="19">
        <v>651</v>
      </c>
      <c r="N73" s="19">
        <v>666</v>
      </c>
      <c r="O73" s="20">
        <f t="shared" si="11"/>
        <v>97.747747747747752</v>
      </c>
      <c r="P73" s="20">
        <f t="shared" si="12"/>
        <v>19.549549549549553</v>
      </c>
      <c r="Q73" s="26">
        <f t="shared" si="13"/>
        <v>98.409129129129141</v>
      </c>
    </row>
    <row r="74" spans="1:17">
      <c r="A74" s="19"/>
      <c r="B74" s="19">
        <v>71</v>
      </c>
      <c r="C74" s="19" t="s">
        <v>233</v>
      </c>
      <c r="D74" s="36" t="s">
        <v>170</v>
      </c>
      <c r="E74" s="19">
        <v>522</v>
      </c>
      <c r="F74" s="19">
        <v>523</v>
      </c>
      <c r="G74" s="26">
        <v>100</v>
      </c>
      <c r="H74" s="26">
        <f t="shared" ref="H74:H99" si="14">G74*0.4</f>
        <v>40</v>
      </c>
      <c r="I74" s="19">
        <v>522</v>
      </c>
      <c r="J74" s="19">
        <v>523</v>
      </c>
      <c r="K74" s="26">
        <v>100</v>
      </c>
      <c r="L74" s="26">
        <f t="shared" ref="L74:L99" si="15">K74*0.4</f>
        <v>40</v>
      </c>
      <c r="M74" s="19">
        <v>521</v>
      </c>
      <c r="N74" s="19">
        <v>523</v>
      </c>
      <c r="O74" s="26">
        <v>99.9</v>
      </c>
      <c r="P74" s="26">
        <f t="shared" ref="P74:P99" si="16">O74*0.2</f>
        <v>19.980000000000004</v>
      </c>
      <c r="Q74" s="26">
        <f t="shared" ref="Q74:Q99" si="17">H74+L74+P74</f>
        <v>99.98</v>
      </c>
    </row>
    <row r="75" spans="1:17">
      <c r="A75" s="19"/>
      <c r="B75" s="19">
        <v>72</v>
      </c>
      <c r="C75" s="19" t="s">
        <v>234</v>
      </c>
      <c r="D75" s="36" t="s">
        <v>171</v>
      </c>
      <c r="E75" s="19">
        <v>56</v>
      </c>
      <c r="F75" s="19">
        <v>56</v>
      </c>
      <c r="G75" s="20">
        <f t="shared" ref="G75:G98" si="18">E75/F75*100</f>
        <v>100</v>
      </c>
      <c r="H75" s="20">
        <f t="shared" si="14"/>
        <v>40</v>
      </c>
      <c r="I75" s="19">
        <v>56</v>
      </c>
      <c r="J75" s="19">
        <v>56</v>
      </c>
      <c r="K75" s="20">
        <f t="shared" ref="K75:K99" si="19">I75/J75*100</f>
        <v>100</v>
      </c>
      <c r="L75" s="20">
        <f t="shared" si="15"/>
        <v>40</v>
      </c>
      <c r="M75" s="19">
        <v>55</v>
      </c>
      <c r="N75" s="19">
        <v>56</v>
      </c>
      <c r="O75" s="20">
        <f t="shared" ref="O75:O98" si="20">M75/N75*100</f>
        <v>98.214285714285708</v>
      </c>
      <c r="P75" s="20">
        <f t="shared" si="16"/>
        <v>19.642857142857142</v>
      </c>
      <c r="Q75" s="20">
        <f t="shared" si="17"/>
        <v>99.642857142857139</v>
      </c>
    </row>
    <row r="76" spans="1:17">
      <c r="A76" s="19"/>
      <c r="B76" s="19">
        <v>73</v>
      </c>
      <c r="C76" s="19" t="s">
        <v>234</v>
      </c>
      <c r="D76" s="36" t="s">
        <v>172</v>
      </c>
      <c r="E76" s="19">
        <v>190</v>
      </c>
      <c r="F76" s="19">
        <v>190</v>
      </c>
      <c r="G76" s="20">
        <f t="shared" si="18"/>
        <v>100</v>
      </c>
      <c r="H76" s="20">
        <f t="shared" si="14"/>
        <v>40</v>
      </c>
      <c r="I76" s="19">
        <v>190</v>
      </c>
      <c r="J76" s="19">
        <v>190</v>
      </c>
      <c r="K76" s="20">
        <f t="shared" si="19"/>
        <v>100</v>
      </c>
      <c r="L76" s="20">
        <f t="shared" si="15"/>
        <v>40</v>
      </c>
      <c r="M76" s="19">
        <v>187</v>
      </c>
      <c r="N76" s="19">
        <v>190</v>
      </c>
      <c r="O76" s="26">
        <v>98.2</v>
      </c>
      <c r="P76" s="26">
        <f t="shared" si="16"/>
        <v>19.64</v>
      </c>
      <c r="Q76" s="26">
        <f t="shared" si="17"/>
        <v>99.64</v>
      </c>
    </row>
    <row r="77" spans="1:17">
      <c r="A77" s="19"/>
      <c r="B77" s="19">
        <v>74</v>
      </c>
      <c r="C77" s="19" t="s">
        <v>235</v>
      </c>
      <c r="D77" s="36" t="s">
        <v>173</v>
      </c>
      <c r="E77" s="19">
        <v>630</v>
      </c>
      <c r="F77" s="19">
        <v>644</v>
      </c>
      <c r="G77" s="20">
        <f t="shared" si="18"/>
        <v>97.826086956521735</v>
      </c>
      <c r="H77" s="20">
        <f t="shared" si="14"/>
        <v>39.130434782608695</v>
      </c>
      <c r="I77" s="19">
        <v>637</v>
      </c>
      <c r="J77" s="19">
        <v>644</v>
      </c>
      <c r="K77" s="20">
        <f t="shared" si="19"/>
        <v>98.91304347826086</v>
      </c>
      <c r="L77" s="20">
        <f t="shared" si="15"/>
        <v>39.565217391304344</v>
      </c>
      <c r="M77" s="19">
        <v>633</v>
      </c>
      <c r="N77" s="19">
        <v>644</v>
      </c>
      <c r="O77" s="20">
        <f t="shared" si="20"/>
        <v>98.291925465838517</v>
      </c>
      <c r="P77" s="20">
        <f t="shared" si="16"/>
        <v>19.658385093167706</v>
      </c>
      <c r="Q77" s="20">
        <f t="shared" si="17"/>
        <v>98.354037267080741</v>
      </c>
    </row>
    <row r="78" spans="1:17">
      <c r="A78" s="19"/>
      <c r="B78" s="19">
        <v>75</v>
      </c>
      <c r="C78" s="19" t="s">
        <v>236</v>
      </c>
      <c r="D78" s="36" t="s">
        <v>174</v>
      </c>
      <c r="E78" s="19">
        <v>149</v>
      </c>
      <c r="F78" s="19">
        <v>149</v>
      </c>
      <c r="G78" s="20">
        <f t="shared" si="18"/>
        <v>100</v>
      </c>
      <c r="H78" s="20">
        <f t="shared" si="14"/>
        <v>40</v>
      </c>
      <c r="I78" s="19">
        <v>149</v>
      </c>
      <c r="J78" s="19">
        <v>149</v>
      </c>
      <c r="K78" s="20">
        <f t="shared" si="19"/>
        <v>100</v>
      </c>
      <c r="L78" s="20">
        <f t="shared" si="15"/>
        <v>40</v>
      </c>
      <c r="M78" s="19">
        <v>147</v>
      </c>
      <c r="N78" s="19">
        <v>149</v>
      </c>
      <c r="O78" s="26">
        <v>98.8</v>
      </c>
      <c r="P78" s="26">
        <f t="shared" si="16"/>
        <v>19.760000000000002</v>
      </c>
      <c r="Q78" s="26">
        <f t="shared" si="17"/>
        <v>99.76</v>
      </c>
    </row>
    <row r="79" spans="1:17">
      <c r="A79" s="19"/>
      <c r="B79" s="19">
        <v>76</v>
      </c>
      <c r="C79" s="19" t="s">
        <v>237</v>
      </c>
      <c r="D79" s="36" t="s">
        <v>175</v>
      </c>
      <c r="E79" s="19">
        <v>633</v>
      </c>
      <c r="F79" s="19">
        <v>634</v>
      </c>
      <c r="G79" s="26">
        <v>100</v>
      </c>
      <c r="H79" s="26">
        <f t="shared" si="14"/>
        <v>40</v>
      </c>
      <c r="I79" s="19">
        <v>634</v>
      </c>
      <c r="J79" s="19">
        <v>634</v>
      </c>
      <c r="K79" s="20">
        <f t="shared" si="19"/>
        <v>100</v>
      </c>
      <c r="L79" s="20">
        <f t="shared" si="15"/>
        <v>40</v>
      </c>
      <c r="M79" s="19">
        <v>633</v>
      </c>
      <c r="N79" s="19">
        <v>634</v>
      </c>
      <c r="O79" s="26">
        <v>100</v>
      </c>
      <c r="P79" s="26">
        <f t="shared" si="16"/>
        <v>20</v>
      </c>
      <c r="Q79" s="26">
        <f t="shared" si="17"/>
        <v>100</v>
      </c>
    </row>
    <row r="80" spans="1:17">
      <c r="A80" s="19"/>
      <c r="B80" s="19">
        <v>77</v>
      </c>
      <c r="C80" s="19" t="s">
        <v>238</v>
      </c>
      <c r="D80" s="36" t="s">
        <v>176</v>
      </c>
      <c r="E80" s="19">
        <v>87</v>
      </c>
      <c r="F80" s="19">
        <v>88</v>
      </c>
      <c r="G80" s="26">
        <v>99</v>
      </c>
      <c r="H80" s="26">
        <f t="shared" si="14"/>
        <v>39.6</v>
      </c>
      <c r="I80" s="19">
        <v>87</v>
      </c>
      <c r="J80" s="19">
        <v>88</v>
      </c>
      <c r="K80" s="26">
        <v>99</v>
      </c>
      <c r="L80" s="26">
        <f t="shared" si="15"/>
        <v>39.6</v>
      </c>
      <c r="M80" s="19">
        <v>87</v>
      </c>
      <c r="N80" s="19">
        <v>88</v>
      </c>
      <c r="O80" s="26">
        <v>99</v>
      </c>
      <c r="P80" s="26">
        <f t="shared" si="16"/>
        <v>19.8</v>
      </c>
      <c r="Q80" s="26">
        <f t="shared" si="17"/>
        <v>99</v>
      </c>
    </row>
    <row r="81" spans="1:17">
      <c r="A81" s="19"/>
      <c r="B81" s="19">
        <v>78</v>
      </c>
      <c r="C81" s="19" t="s">
        <v>239</v>
      </c>
      <c r="D81" s="36" t="s">
        <v>177</v>
      </c>
      <c r="E81" s="19">
        <v>220</v>
      </c>
      <c r="F81" s="19">
        <v>222</v>
      </c>
      <c r="G81" s="26">
        <v>98.9</v>
      </c>
      <c r="H81" s="26">
        <f t="shared" si="14"/>
        <v>39.56</v>
      </c>
      <c r="I81" s="19">
        <v>222</v>
      </c>
      <c r="J81" s="19">
        <v>222</v>
      </c>
      <c r="K81" s="20">
        <f t="shared" si="19"/>
        <v>100</v>
      </c>
      <c r="L81" s="20">
        <f t="shared" si="15"/>
        <v>40</v>
      </c>
      <c r="M81" s="19">
        <v>221</v>
      </c>
      <c r="N81" s="19">
        <v>222</v>
      </c>
      <c r="O81" s="26">
        <v>99.4</v>
      </c>
      <c r="P81" s="26">
        <f t="shared" si="16"/>
        <v>19.880000000000003</v>
      </c>
      <c r="Q81" s="26">
        <f t="shared" si="17"/>
        <v>99.44</v>
      </c>
    </row>
    <row r="82" spans="1:17">
      <c r="A82" s="19"/>
      <c r="B82" s="19">
        <v>79</v>
      </c>
      <c r="C82" s="19" t="s">
        <v>240</v>
      </c>
      <c r="D82" s="36" t="s">
        <v>323</v>
      </c>
      <c r="E82" s="19">
        <v>133</v>
      </c>
      <c r="F82" s="19">
        <v>137</v>
      </c>
      <c r="G82" s="26">
        <v>96.8</v>
      </c>
      <c r="H82" s="26">
        <f t="shared" si="14"/>
        <v>38.72</v>
      </c>
      <c r="I82" s="19">
        <v>136</v>
      </c>
      <c r="J82" s="19">
        <v>137</v>
      </c>
      <c r="K82" s="20">
        <f t="shared" si="19"/>
        <v>99.270072992700733</v>
      </c>
      <c r="L82" s="20">
        <f t="shared" si="15"/>
        <v>39.708029197080293</v>
      </c>
      <c r="M82" s="19">
        <v>132</v>
      </c>
      <c r="N82" s="19">
        <v>137</v>
      </c>
      <c r="O82" s="26">
        <v>96.1</v>
      </c>
      <c r="P82" s="26">
        <f t="shared" si="16"/>
        <v>19.22</v>
      </c>
      <c r="Q82" s="26">
        <f t="shared" si="17"/>
        <v>97.648029197080291</v>
      </c>
    </row>
    <row r="83" spans="1:17">
      <c r="A83" s="19"/>
      <c r="B83" s="19">
        <v>80</v>
      </c>
      <c r="C83" s="19" t="s">
        <v>241</v>
      </c>
      <c r="D83" s="36" t="s">
        <v>178</v>
      </c>
      <c r="E83" s="19">
        <v>246</v>
      </c>
      <c r="F83" s="19">
        <v>247</v>
      </c>
      <c r="G83" s="26">
        <v>99.7</v>
      </c>
      <c r="H83" s="26">
        <f t="shared" si="14"/>
        <v>39.880000000000003</v>
      </c>
      <c r="I83" s="19">
        <v>247</v>
      </c>
      <c r="J83" s="19">
        <v>247</v>
      </c>
      <c r="K83" s="20">
        <f t="shared" si="19"/>
        <v>100</v>
      </c>
      <c r="L83" s="20">
        <f t="shared" si="15"/>
        <v>40</v>
      </c>
      <c r="M83" s="19">
        <v>244</v>
      </c>
      <c r="N83" s="19">
        <v>247</v>
      </c>
      <c r="O83" s="26">
        <v>99</v>
      </c>
      <c r="P83" s="26">
        <f t="shared" si="16"/>
        <v>19.8</v>
      </c>
      <c r="Q83" s="26">
        <f t="shared" si="17"/>
        <v>99.679999999999993</v>
      </c>
    </row>
    <row r="84" spans="1:17">
      <c r="A84" s="19"/>
      <c r="B84" s="19">
        <v>81</v>
      </c>
      <c r="C84" s="19" t="s">
        <v>241</v>
      </c>
      <c r="D84" s="36" t="s">
        <v>179</v>
      </c>
      <c r="E84" s="19">
        <v>349</v>
      </c>
      <c r="F84" s="19">
        <v>352</v>
      </c>
      <c r="G84" s="20">
        <f t="shared" si="18"/>
        <v>99.147727272727266</v>
      </c>
      <c r="H84" s="20">
        <f t="shared" si="14"/>
        <v>39.659090909090907</v>
      </c>
      <c r="I84" s="19">
        <v>351</v>
      </c>
      <c r="J84" s="19">
        <v>352</v>
      </c>
      <c r="K84" s="26">
        <v>99.8</v>
      </c>
      <c r="L84" s="26">
        <f t="shared" si="15"/>
        <v>39.92</v>
      </c>
      <c r="M84" s="19">
        <v>348</v>
      </c>
      <c r="N84" s="19">
        <v>352</v>
      </c>
      <c r="O84" s="20">
        <f t="shared" si="20"/>
        <v>98.86363636363636</v>
      </c>
      <c r="P84" s="20">
        <f t="shared" si="16"/>
        <v>19.772727272727273</v>
      </c>
      <c r="Q84" s="26">
        <f t="shared" si="17"/>
        <v>99.351818181818174</v>
      </c>
    </row>
    <row r="85" spans="1:17">
      <c r="A85" s="19"/>
      <c r="B85" s="19">
        <v>82</v>
      </c>
      <c r="C85" s="19" t="s">
        <v>242</v>
      </c>
      <c r="D85" s="36" t="s">
        <v>180</v>
      </c>
      <c r="E85" s="19">
        <v>168</v>
      </c>
      <c r="F85" s="19">
        <v>169</v>
      </c>
      <c r="G85" s="26">
        <v>99.3</v>
      </c>
      <c r="H85" s="26">
        <f t="shared" si="14"/>
        <v>39.72</v>
      </c>
      <c r="I85" s="19">
        <v>167</v>
      </c>
      <c r="J85" s="19">
        <v>169</v>
      </c>
      <c r="K85" s="26">
        <v>98.6</v>
      </c>
      <c r="L85" s="26">
        <f t="shared" si="15"/>
        <v>39.44</v>
      </c>
      <c r="M85" s="19">
        <v>168</v>
      </c>
      <c r="N85" s="19">
        <v>169</v>
      </c>
      <c r="O85" s="26">
        <v>99.3</v>
      </c>
      <c r="P85" s="26">
        <f t="shared" si="16"/>
        <v>19.86</v>
      </c>
      <c r="Q85" s="26">
        <f t="shared" si="17"/>
        <v>99.02</v>
      </c>
    </row>
    <row r="86" spans="1:17">
      <c r="A86" s="19"/>
      <c r="B86" s="19">
        <v>83</v>
      </c>
      <c r="C86" s="19" t="s">
        <v>243</v>
      </c>
      <c r="D86" s="36" t="s">
        <v>181</v>
      </c>
      <c r="E86" s="19">
        <v>168</v>
      </c>
      <c r="F86" s="19">
        <v>168</v>
      </c>
      <c r="G86" s="20">
        <f t="shared" si="18"/>
        <v>100</v>
      </c>
      <c r="H86" s="20">
        <f t="shared" si="14"/>
        <v>40</v>
      </c>
      <c r="I86" s="19">
        <v>168</v>
      </c>
      <c r="J86" s="19">
        <v>168</v>
      </c>
      <c r="K86" s="20">
        <f t="shared" si="19"/>
        <v>100</v>
      </c>
      <c r="L86" s="20">
        <f t="shared" si="15"/>
        <v>40</v>
      </c>
      <c r="M86" s="19">
        <v>165</v>
      </c>
      <c r="N86" s="19">
        <v>168</v>
      </c>
      <c r="O86" s="26">
        <v>98</v>
      </c>
      <c r="P86" s="26">
        <f t="shared" si="16"/>
        <v>19.600000000000001</v>
      </c>
      <c r="Q86" s="26">
        <f t="shared" si="17"/>
        <v>99.6</v>
      </c>
    </row>
    <row r="87" spans="1:17">
      <c r="A87" s="19"/>
      <c r="B87" s="19">
        <v>84</v>
      </c>
      <c r="C87" s="19" t="s">
        <v>243</v>
      </c>
      <c r="D87" s="36" t="s">
        <v>182</v>
      </c>
      <c r="E87" s="19">
        <v>248</v>
      </c>
      <c r="F87" s="19">
        <v>250</v>
      </c>
      <c r="G87" s="26">
        <v>98.9</v>
      </c>
      <c r="H87" s="26">
        <f t="shared" si="14"/>
        <v>39.56</v>
      </c>
      <c r="I87" s="19">
        <v>249</v>
      </c>
      <c r="J87" s="19">
        <v>250</v>
      </c>
      <c r="K87" s="26">
        <v>99.5</v>
      </c>
      <c r="L87" s="26">
        <f t="shared" si="15"/>
        <v>39.800000000000004</v>
      </c>
      <c r="M87" s="19">
        <v>247</v>
      </c>
      <c r="N87" s="19">
        <v>250</v>
      </c>
      <c r="O87" s="26">
        <v>98.4</v>
      </c>
      <c r="P87" s="26">
        <f t="shared" si="16"/>
        <v>19.680000000000003</v>
      </c>
      <c r="Q87" s="26">
        <f t="shared" si="17"/>
        <v>99.04000000000002</v>
      </c>
    </row>
    <row r="88" spans="1:17">
      <c r="A88" s="19"/>
      <c r="B88" s="19">
        <v>85</v>
      </c>
      <c r="C88" s="19" t="s">
        <v>244</v>
      </c>
      <c r="D88" s="36" t="s">
        <v>183</v>
      </c>
      <c r="E88" s="19">
        <v>117</v>
      </c>
      <c r="F88" s="19">
        <v>117</v>
      </c>
      <c r="G88" s="20">
        <f t="shared" si="18"/>
        <v>100</v>
      </c>
      <c r="H88" s="20">
        <f t="shared" si="14"/>
        <v>40</v>
      </c>
      <c r="I88" s="19">
        <v>117</v>
      </c>
      <c r="J88" s="19">
        <v>117</v>
      </c>
      <c r="K88" s="20">
        <f t="shared" si="19"/>
        <v>100</v>
      </c>
      <c r="L88" s="20">
        <f t="shared" si="15"/>
        <v>40</v>
      </c>
      <c r="M88" s="19">
        <v>117</v>
      </c>
      <c r="N88" s="19">
        <v>117</v>
      </c>
      <c r="O88" s="20">
        <f t="shared" si="20"/>
        <v>100</v>
      </c>
      <c r="P88" s="20">
        <f t="shared" si="16"/>
        <v>20</v>
      </c>
      <c r="Q88" s="20">
        <f t="shared" si="17"/>
        <v>100</v>
      </c>
    </row>
    <row r="89" spans="1:17">
      <c r="A89" s="19"/>
      <c r="B89" s="19">
        <v>86</v>
      </c>
      <c r="C89" s="19" t="s">
        <v>245</v>
      </c>
      <c r="D89" s="36" t="s">
        <v>184</v>
      </c>
      <c r="E89" s="19">
        <v>60</v>
      </c>
      <c r="F89" s="19">
        <v>60</v>
      </c>
      <c r="G89" s="20">
        <f t="shared" si="18"/>
        <v>100</v>
      </c>
      <c r="H89" s="20">
        <f t="shared" si="14"/>
        <v>40</v>
      </c>
      <c r="I89" s="19">
        <v>60</v>
      </c>
      <c r="J89" s="19">
        <v>60</v>
      </c>
      <c r="K89" s="20">
        <f t="shared" si="19"/>
        <v>100</v>
      </c>
      <c r="L89" s="20">
        <f t="shared" si="15"/>
        <v>40</v>
      </c>
      <c r="M89" s="19">
        <v>58</v>
      </c>
      <c r="N89" s="19">
        <v>60</v>
      </c>
      <c r="O89" s="26">
        <v>96.8</v>
      </c>
      <c r="P89" s="26">
        <f t="shared" si="16"/>
        <v>19.36</v>
      </c>
      <c r="Q89" s="26">
        <f t="shared" si="17"/>
        <v>99.36</v>
      </c>
    </row>
    <row r="90" spans="1:17">
      <c r="A90" s="19"/>
      <c r="B90" s="19">
        <v>87</v>
      </c>
      <c r="C90" s="19" t="s">
        <v>246</v>
      </c>
      <c r="D90" s="36" t="s">
        <v>185</v>
      </c>
      <c r="E90" s="19">
        <v>89</v>
      </c>
      <c r="F90" s="19">
        <v>89</v>
      </c>
      <c r="G90" s="20">
        <f t="shared" si="18"/>
        <v>100</v>
      </c>
      <c r="H90" s="20">
        <f t="shared" si="14"/>
        <v>40</v>
      </c>
      <c r="I90" s="19">
        <v>89</v>
      </c>
      <c r="J90" s="19">
        <v>89</v>
      </c>
      <c r="K90" s="20">
        <f t="shared" si="19"/>
        <v>100</v>
      </c>
      <c r="L90" s="20">
        <f t="shared" si="15"/>
        <v>40</v>
      </c>
      <c r="M90" s="19">
        <v>87</v>
      </c>
      <c r="N90" s="19">
        <v>89</v>
      </c>
      <c r="O90" s="20">
        <f t="shared" si="20"/>
        <v>97.752808988764045</v>
      </c>
      <c r="P90" s="20">
        <f t="shared" si="16"/>
        <v>19.55056179775281</v>
      </c>
      <c r="Q90" s="20">
        <f t="shared" si="17"/>
        <v>99.550561797752806</v>
      </c>
    </row>
    <row r="91" spans="1:17">
      <c r="A91" s="19"/>
      <c r="B91" s="19">
        <v>88</v>
      </c>
      <c r="C91" s="19" t="s">
        <v>247</v>
      </c>
      <c r="D91" s="36" t="s">
        <v>186</v>
      </c>
      <c r="E91" s="19">
        <v>247</v>
      </c>
      <c r="F91" s="19">
        <v>248</v>
      </c>
      <c r="G91" s="26">
        <v>99.9</v>
      </c>
      <c r="H91" s="26">
        <f t="shared" si="14"/>
        <v>39.960000000000008</v>
      </c>
      <c r="I91" s="19">
        <v>248</v>
      </c>
      <c r="J91" s="19">
        <v>248</v>
      </c>
      <c r="K91" s="20">
        <f t="shared" si="19"/>
        <v>100</v>
      </c>
      <c r="L91" s="20">
        <f t="shared" si="15"/>
        <v>40</v>
      </c>
      <c r="M91" s="19">
        <v>247</v>
      </c>
      <c r="N91" s="19">
        <v>248</v>
      </c>
      <c r="O91" s="26">
        <v>99.9</v>
      </c>
      <c r="P91" s="26">
        <f t="shared" si="16"/>
        <v>19.980000000000004</v>
      </c>
      <c r="Q91" s="26">
        <v>100</v>
      </c>
    </row>
    <row r="92" spans="1:17">
      <c r="A92" s="19"/>
      <c r="B92" s="19">
        <v>89</v>
      </c>
      <c r="C92" s="19" t="s">
        <v>248</v>
      </c>
      <c r="D92" s="36" t="s">
        <v>187</v>
      </c>
      <c r="E92" s="19">
        <v>111</v>
      </c>
      <c r="F92" s="19">
        <v>111</v>
      </c>
      <c r="G92" s="20">
        <f t="shared" si="18"/>
        <v>100</v>
      </c>
      <c r="H92" s="20">
        <f t="shared" si="14"/>
        <v>40</v>
      </c>
      <c r="I92" s="19">
        <v>111</v>
      </c>
      <c r="J92" s="19">
        <v>111</v>
      </c>
      <c r="K92" s="20">
        <f t="shared" si="19"/>
        <v>100</v>
      </c>
      <c r="L92" s="20">
        <f t="shared" si="15"/>
        <v>40</v>
      </c>
      <c r="M92" s="19">
        <v>111</v>
      </c>
      <c r="N92" s="19">
        <v>111</v>
      </c>
      <c r="O92" s="20">
        <f t="shared" si="20"/>
        <v>100</v>
      </c>
      <c r="P92" s="20">
        <f t="shared" si="16"/>
        <v>20</v>
      </c>
      <c r="Q92" s="20">
        <f t="shared" si="17"/>
        <v>100</v>
      </c>
    </row>
    <row r="93" spans="1:17">
      <c r="A93" s="19"/>
      <c r="B93" s="19">
        <v>90</v>
      </c>
      <c r="C93" s="19" t="s">
        <v>249</v>
      </c>
      <c r="D93" s="36" t="s">
        <v>188</v>
      </c>
      <c r="E93" s="19">
        <v>29</v>
      </c>
      <c r="F93" s="19">
        <v>29</v>
      </c>
      <c r="G93" s="20">
        <f t="shared" si="18"/>
        <v>100</v>
      </c>
      <c r="H93" s="20">
        <f t="shared" si="14"/>
        <v>40</v>
      </c>
      <c r="I93" s="19">
        <v>29</v>
      </c>
      <c r="J93" s="19">
        <v>29</v>
      </c>
      <c r="K93" s="20">
        <f t="shared" si="19"/>
        <v>100</v>
      </c>
      <c r="L93" s="20">
        <f t="shared" si="15"/>
        <v>40</v>
      </c>
      <c r="M93" s="19">
        <v>26</v>
      </c>
      <c r="N93" s="19">
        <v>27</v>
      </c>
      <c r="O93" s="26">
        <v>96.2</v>
      </c>
      <c r="P93" s="26">
        <f t="shared" si="16"/>
        <v>19.240000000000002</v>
      </c>
      <c r="Q93" s="26">
        <f t="shared" si="17"/>
        <v>99.240000000000009</v>
      </c>
    </row>
    <row r="94" spans="1:17">
      <c r="A94" s="19"/>
      <c r="B94" s="19">
        <v>91</v>
      </c>
      <c r="C94" s="19" t="s">
        <v>250</v>
      </c>
      <c r="D94" s="36" t="s">
        <v>189</v>
      </c>
      <c r="E94" s="19">
        <v>159</v>
      </c>
      <c r="F94" s="19">
        <v>160</v>
      </c>
      <c r="G94" s="26">
        <v>99.3</v>
      </c>
      <c r="H94" s="26">
        <f t="shared" si="14"/>
        <v>39.72</v>
      </c>
      <c r="I94" s="19">
        <v>158</v>
      </c>
      <c r="J94" s="19">
        <v>160</v>
      </c>
      <c r="K94" s="26">
        <v>98.6</v>
      </c>
      <c r="L94" s="26">
        <f t="shared" si="15"/>
        <v>39.44</v>
      </c>
      <c r="M94" s="19">
        <v>159</v>
      </c>
      <c r="N94" s="19">
        <v>160</v>
      </c>
      <c r="O94" s="26">
        <v>99.3</v>
      </c>
      <c r="P94" s="26">
        <f t="shared" si="16"/>
        <v>19.86</v>
      </c>
      <c r="Q94" s="26">
        <f t="shared" si="17"/>
        <v>99.02</v>
      </c>
    </row>
    <row r="95" spans="1:17">
      <c r="A95" s="19"/>
      <c r="B95" s="19">
        <v>92</v>
      </c>
      <c r="C95" s="19" t="s">
        <v>251</v>
      </c>
      <c r="D95" s="36" t="s">
        <v>190</v>
      </c>
      <c r="E95" s="19">
        <v>214</v>
      </c>
      <c r="F95" s="19">
        <v>214</v>
      </c>
      <c r="G95" s="20">
        <f t="shared" si="18"/>
        <v>100</v>
      </c>
      <c r="H95" s="20">
        <f t="shared" si="14"/>
        <v>40</v>
      </c>
      <c r="I95" s="19">
        <v>214</v>
      </c>
      <c r="J95" s="19">
        <v>214</v>
      </c>
      <c r="K95" s="20">
        <f t="shared" si="19"/>
        <v>100</v>
      </c>
      <c r="L95" s="20">
        <f t="shared" si="15"/>
        <v>40</v>
      </c>
      <c r="M95" s="19">
        <v>213</v>
      </c>
      <c r="N95" s="19">
        <v>214</v>
      </c>
      <c r="O95" s="26">
        <v>99.2</v>
      </c>
      <c r="P95" s="26">
        <f t="shared" si="16"/>
        <v>19.840000000000003</v>
      </c>
      <c r="Q95" s="26">
        <f t="shared" si="17"/>
        <v>99.84</v>
      </c>
    </row>
    <row r="96" spans="1:17">
      <c r="A96" s="19"/>
      <c r="B96" s="19">
        <v>93</v>
      </c>
      <c r="C96" s="19" t="s">
        <v>251</v>
      </c>
      <c r="D96" s="36" t="s">
        <v>191</v>
      </c>
      <c r="E96" s="19">
        <v>221</v>
      </c>
      <c r="F96" s="19">
        <v>223</v>
      </c>
      <c r="G96" s="20">
        <f t="shared" si="18"/>
        <v>99.103139013452918</v>
      </c>
      <c r="H96" s="20">
        <f t="shared" si="14"/>
        <v>39.641255605381168</v>
      </c>
      <c r="I96" s="19">
        <v>223</v>
      </c>
      <c r="J96" s="19">
        <v>223</v>
      </c>
      <c r="K96" s="20">
        <f t="shared" si="19"/>
        <v>100</v>
      </c>
      <c r="L96" s="20">
        <f t="shared" si="15"/>
        <v>40</v>
      </c>
      <c r="M96" s="19">
        <v>221</v>
      </c>
      <c r="N96" s="19">
        <v>223</v>
      </c>
      <c r="O96" s="26">
        <v>99</v>
      </c>
      <c r="P96" s="26">
        <f t="shared" si="16"/>
        <v>19.8</v>
      </c>
      <c r="Q96" s="26">
        <f t="shared" si="17"/>
        <v>99.441255605381158</v>
      </c>
    </row>
    <row r="97" spans="1:17">
      <c r="A97" s="19"/>
      <c r="B97" s="19">
        <v>94</v>
      </c>
      <c r="C97" s="19" t="s">
        <v>252</v>
      </c>
      <c r="D97" s="36" t="s">
        <v>192</v>
      </c>
      <c r="E97" s="19">
        <v>129</v>
      </c>
      <c r="F97" s="19">
        <v>129</v>
      </c>
      <c r="G97" s="20">
        <f t="shared" si="18"/>
        <v>100</v>
      </c>
      <c r="H97" s="20">
        <f t="shared" si="14"/>
        <v>40</v>
      </c>
      <c r="I97" s="19">
        <v>129</v>
      </c>
      <c r="J97" s="19">
        <v>129</v>
      </c>
      <c r="K97" s="20">
        <f t="shared" si="19"/>
        <v>100</v>
      </c>
      <c r="L97" s="20">
        <f t="shared" si="15"/>
        <v>40</v>
      </c>
      <c r="M97" s="19">
        <v>128</v>
      </c>
      <c r="N97" s="19">
        <v>129</v>
      </c>
      <c r="O97" s="20">
        <f t="shared" si="20"/>
        <v>99.224806201550393</v>
      </c>
      <c r="P97" s="20">
        <f t="shared" si="16"/>
        <v>19.844961240310081</v>
      </c>
      <c r="Q97" s="20">
        <f t="shared" si="17"/>
        <v>99.844961240310084</v>
      </c>
    </row>
    <row r="98" spans="1:17">
      <c r="A98" s="19"/>
      <c r="B98" s="19">
        <v>95</v>
      </c>
      <c r="C98" s="19" t="s">
        <v>252</v>
      </c>
      <c r="D98" s="36" t="s">
        <v>193</v>
      </c>
      <c r="E98" s="19">
        <v>198</v>
      </c>
      <c r="F98" s="19">
        <v>198</v>
      </c>
      <c r="G98" s="20">
        <f t="shared" si="18"/>
        <v>100</v>
      </c>
      <c r="H98" s="20">
        <f t="shared" si="14"/>
        <v>40</v>
      </c>
      <c r="I98" s="19">
        <v>196</v>
      </c>
      <c r="J98" s="19">
        <v>198</v>
      </c>
      <c r="K98" s="20">
        <f t="shared" si="19"/>
        <v>98.98989898989899</v>
      </c>
      <c r="L98" s="20">
        <f t="shared" si="15"/>
        <v>39.595959595959599</v>
      </c>
      <c r="M98" s="19">
        <v>196</v>
      </c>
      <c r="N98" s="19">
        <v>198</v>
      </c>
      <c r="O98" s="20">
        <f t="shared" si="20"/>
        <v>98.98989898989899</v>
      </c>
      <c r="P98" s="20">
        <f t="shared" si="16"/>
        <v>19.797979797979799</v>
      </c>
      <c r="Q98" s="20">
        <f t="shared" si="17"/>
        <v>99.393939393939405</v>
      </c>
    </row>
    <row r="99" spans="1:17">
      <c r="A99" s="19"/>
      <c r="B99" s="19">
        <v>96</v>
      </c>
      <c r="C99" s="19" t="s">
        <v>253</v>
      </c>
      <c r="D99" s="36" t="s">
        <v>194</v>
      </c>
      <c r="E99" s="19">
        <v>228</v>
      </c>
      <c r="F99" s="19">
        <v>229</v>
      </c>
      <c r="G99" s="26">
        <v>99.7</v>
      </c>
      <c r="H99" s="26">
        <f t="shared" si="14"/>
        <v>39.880000000000003</v>
      </c>
      <c r="I99" s="19">
        <v>229</v>
      </c>
      <c r="J99" s="19">
        <v>229</v>
      </c>
      <c r="K99" s="20">
        <f t="shared" si="19"/>
        <v>100</v>
      </c>
      <c r="L99" s="20">
        <f t="shared" si="15"/>
        <v>40</v>
      </c>
      <c r="M99" s="19">
        <v>224</v>
      </c>
      <c r="N99" s="19">
        <v>229</v>
      </c>
      <c r="O99" s="26">
        <v>98.4</v>
      </c>
      <c r="P99" s="26">
        <f t="shared" si="16"/>
        <v>19.680000000000003</v>
      </c>
      <c r="Q99" s="26">
        <f t="shared" si="17"/>
        <v>99.56</v>
      </c>
    </row>
  </sheetData>
  <mergeCells count="8">
    <mergeCell ref="I1:L1"/>
    <mergeCell ref="M1:P1"/>
    <mergeCell ref="Q1:Q2"/>
    <mergeCell ref="D1:D3"/>
    <mergeCell ref="A1:A3"/>
    <mergeCell ref="B1:B3"/>
    <mergeCell ref="C1:C3"/>
    <mergeCell ref="E1:H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sheetPr codeName="Лист7"/>
  <dimension ref="A1:Q99"/>
  <sheetViews>
    <sheetView tabSelected="1" topLeftCell="B1" zoomScale="70" zoomScaleNormal="70" workbookViewId="0">
      <selection activeCell="T9" sqref="T9"/>
    </sheetView>
  </sheetViews>
  <sheetFormatPr defaultColWidth="23" defaultRowHeight="33" customHeight="1"/>
  <cols>
    <col min="1" max="1" width="3.140625" hidden="1" customWidth="1"/>
    <col min="2" max="2" width="9.5703125" customWidth="1"/>
    <col min="3" max="3" width="15" customWidth="1"/>
    <col min="4" max="4" width="76.140625" style="52" customWidth="1"/>
    <col min="5" max="6" width="8.5703125" bestFit="1" customWidth="1"/>
    <col min="7" max="7" width="8.28515625" bestFit="1" customWidth="1"/>
    <col min="8" max="8" width="5" bestFit="1" customWidth="1"/>
    <col min="9" max="10" width="8.5703125" bestFit="1" customWidth="1"/>
    <col min="11" max="11" width="6" bestFit="1" customWidth="1"/>
    <col min="12" max="12" width="5" bestFit="1" customWidth="1"/>
    <col min="13" max="13" width="9" customWidth="1"/>
    <col min="14" max="14" width="8.5703125" bestFit="1" customWidth="1"/>
    <col min="15" max="15" width="6" bestFit="1" customWidth="1"/>
    <col min="16" max="16" width="5.7109375" bestFit="1" customWidth="1"/>
    <col min="17" max="17" width="6" bestFit="1" customWidth="1"/>
  </cols>
  <sheetData>
    <row r="1" spans="1:17" ht="87.75" customHeight="1">
      <c r="A1" s="79"/>
      <c r="B1" s="78" t="s">
        <v>316</v>
      </c>
      <c r="C1" s="78" t="s">
        <v>80</v>
      </c>
      <c r="D1" s="77" t="s">
        <v>71</v>
      </c>
      <c r="E1" s="75" t="s">
        <v>72</v>
      </c>
      <c r="F1" s="75"/>
      <c r="G1" s="75"/>
      <c r="H1" s="75"/>
      <c r="I1" s="75" t="s">
        <v>74</v>
      </c>
      <c r="J1" s="75"/>
      <c r="K1" s="75"/>
      <c r="L1" s="75"/>
      <c r="M1" s="75" t="s">
        <v>76</v>
      </c>
      <c r="N1" s="75"/>
      <c r="O1" s="75"/>
      <c r="P1" s="75"/>
      <c r="Q1" s="76" t="s">
        <v>16</v>
      </c>
    </row>
    <row r="2" spans="1:17" ht="204.75" customHeight="1">
      <c r="A2" s="79"/>
      <c r="B2" s="78"/>
      <c r="C2" s="78"/>
      <c r="D2" s="77"/>
      <c r="E2" s="43" t="s">
        <v>78</v>
      </c>
      <c r="F2" s="43" t="s">
        <v>9</v>
      </c>
      <c r="G2" s="44" t="s">
        <v>73</v>
      </c>
      <c r="H2" s="44" t="s">
        <v>303</v>
      </c>
      <c r="I2" s="43" t="s">
        <v>75</v>
      </c>
      <c r="J2" s="43" t="s">
        <v>9</v>
      </c>
      <c r="K2" s="44" t="s">
        <v>304</v>
      </c>
      <c r="L2" s="44" t="s">
        <v>305</v>
      </c>
      <c r="M2" s="43" t="s">
        <v>77</v>
      </c>
      <c r="N2" s="43" t="s">
        <v>9</v>
      </c>
      <c r="O2" s="43" t="s">
        <v>306</v>
      </c>
      <c r="P2" s="43" t="s">
        <v>307</v>
      </c>
      <c r="Q2" s="76"/>
    </row>
    <row r="3" spans="1:17" ht="20.25" customHeight="1">
      <c r="A3" s="79"/>
      <c r="B3" s="78"/>
      <c r="C3" s="78"/>
      <c r="D3" s="77"/>
      <c r="E3" s="35"/>
      <c r="F3" s="35"/>
      <c r="G3" s="35">
        <v>100</v>
      </c>
      <c r="H3" s="35">
        <f>G3*0.3</f>
        <v>30</v>
      </c>
      <c r="I3" s="35"/>
      <c r="J3" s="35"/>
      <c r="K3" s="35">
        <v>100</v>
      </c>
      <c r="L3" s="35">
        <f>K3*0.2</f>
        <v>20</v>
      </c>
      <c r="M3" s="35"/>
      <c r="N3" s="35"/>
      <c r="O3" s="35">
        <v>100</v>
      </c>
      <c r="P3" s="35">
        <f>O3*0.5</f>
        <v>50</v>
      </c>
      <c r="Q3" s="35">
        <f>H3+L3+P3</f>
        <v>100</v>
      </c>
    </row>
    <row r="4" spans="1:17" ht="26.25" customHeight="1">
      <c r="A4" s="3"/>
      <c r="B4" s="19">
        <v>1</v>
      </c>
      <c r="C4" s="19" t="s">
        <v>196</v>
      </c>
      <c r="D4" s="36" t="s">
        <v>106</v>
      </c>
      <c r="E4" s="19">
        <v>629</v>
      </c>
      <c r="F4" s="19">
        <v>632</v>
      </c>
      <c r="G4" s="26">
        <v>99.1</v>
      </c>
      <c r="H4" s="26">
        <f>G4*0.3</f>
        <v>29.729999999999997</v>
      </c>
      <c r="I4" s="19">
        <v>626</v>
      </c>
      <c r="J4" s="19">
        <v>632</v>
      </c>
      <c r="K4" s="26">
        <v>98.5</v>
      </c>
      <c r="L4" s="26">
        <f>K4*0.2</f>
        <v>19.700000000000003</v>
      </c>
      <c r="M4" s="51">
        <v>629</v>
      </c>
      <c r="N4" s="51">
        <v>632</v>
      </c>
      <c r="O4" s="26">
        <v>99.1</v>
      </c>
      <c r="P4" s="26">
        <f>O4*0.5</f>
        <v>49.55</v>
      </c>
      <c r="Q4" s="26">
        <f>H4+L4+P4</f>
        <v>98.97999999999999</v>
      </c>
    </row>
    <row r="5" spans="1:17" ht="23.25" customHeight="1">
      <c r="A5" s="3"/>
      <c r="B5" s="19">
        <v>2</v>
      </c>
      <c r="C5" s="19" t="s">
        <v>197</v>
      </c>
      <c r="D5" s="36" t="s">
        <v>107</v>
      </c>
      <c r="E5" s="19">
        <v>517</v>
      </c>
      <c r="F5" s="19">
        <v>520</v>
      </c>
      <c r="G5" s="26">
        <v>99.3</v>
      </c>
      <c r="H5" s="26">
        <f t="shared" ref="H5:H68" si="0">G5*0.3</f>
        <v>29.79</v>
      </c>
      <c r="I5" s="19">
        <v>516</v>
      </c>
      <c r="J5" s="19">
        <v>520</v>
      </c>
      <c r="K5" s="26">
        <v>98.9</v>
      </c>
      <c r="L5" s="26">
        <f t="shared" ref="L5:L68" si="1">K5*0.2</f>
        <v>19.78</v>
      </c>
      <c r="M5" s="51">
        <v>516</v>
      </c>
      <c r="N5" s="51">
        <v>520</v>
      </c>
      <c r="O5" s="26">
        <v>98.9</v>
      </c>
      <c r="P5" s="26">
        <f t="shared" ref="P5:P68" si="2">O5*0.5</f>
        <v>49.45</v>
      </c>
      <c r="Q5" s="26">
        <f t="shared" ref="Q5:Q9" si="3">H5+L5+P5</f>
        <v>99.02000000000001</v>
      </c>
    </row>
    <row r="6" spans="1:17" ht="21" customHeight="1">
      <c r="A6" s="3"/>
      <c r="B6" s="19">
        <v>3</v>
      </c>
      <c r="C6" s="19" t="s">
        <v>198</v>
      </c>
      <c r="D6" s="36" t="s">
        <v>108</v>
      </c>
      <c r="E6" s="19">
        <v>147</v>
      </c>
      <c r="F6" s="19">
        <v>147</v>
      </c>
      <c r="G6" s="20">
        <f t="shared" ref="G6:G9" si="4">E6/F6*100</f>
        <v>100</v>
      </c>
      <c r="H6" s="20">
        <f t="shared" si="0"/>
        <v>30</v>
      </c>
      <c r="I6" s="19">
        <v>146</v>
      </c>
      <c r="J6" s="19">
        <v>147</v>
      </c>
      <c r="K6" s="26">
        <v>99.1</v>
      </c>
      <c r="L6" s="26">
        <f t="shared" si="1"/>
        <v>19.82</v>
      </c>
      <c r="M6" s="51">
        <v>147</v>
      </c>
      <c r="N6" s="51">
        <v>147</v>
      </c>
      <c r="O6" s="20">
        <f t="shared" ref="O6:O9" si="5">M6/N6*100</f>
        <v>100</v>
      </c>
      <c r="P6" s="20">
        <f t="shared" si="2"/>
        <v>50</v>
      </c>
      <c r="Q6" s="26">
        <f t="shared" si="3"/>
        <v>99.82</v>
      </c>
    </row>
    <row r="7" spans="1:17" ht="22.5" customHeight="1">
      <c r="A7" s="3"/>
      <c r="B7" s="19">
        <v>4</v>
      </c>
      <c r="C7" s="19" t="s">
        <v>199</v>
      </c>
      <c r="D7" s="36" t="s">
        <v>109</v>
      </c>
      <c r="E7" s="19">
        <v>456</v>
      </c>
      <c r="F7" s="19">
        <v>457</v>
      </c>
      <c r="G7" s="20">
        <f t="shared" si="4"/>
        <v>99.781181619256017</v>
      </c>
      <c r="H7" s="20">
        <f t="shared" si="0"/>
        <v>29.934354485776804</v>
      </c>
      <c r="I7" s="19">
        <v>446</v>
      </c>
      <c r="J7" s="19">
        <v>457</v>
      </c>
      <c r="K7" s="20">
        <f t="shared" ref="K7:K8" si="6">I7/J7*100</f>
        <v>97.59299781181619</v>
      </c>
      <c r="L7" s="20">
        <f t="shared" si="1"/>
        <v>19.518599562363239</v>
      </c>
      <c r="M7" s="51">
        <v>454</v>
      </c>
      <c r="N7" s="51">
        <v>457</v>
      </c>
      <c r="O7" s="20">
        <f t="shared" si="5"/>
        <v>99.343544857768052</v>
      </c>
      <c r="P7" s="20">
        <f t="shared" si="2"/>
        <v>49.671772428884026</v>
      </c>
      <c r="Q7" s="20">
        <f t="shared" si="3"/>
        <v>99.124726477024069</v>
      </c>
    </row>
    <row r="8" spans="1:17" ht="22.5" customHeight="1">
      <c r="A8" s="3"/>
      <c r="B8" s="19">
        <v>5</v>
      </c>
      <c r="C8" s="19" t="s">
        <v>199</v>
      </c>
      <c r="D8" s="36" t="s">
        <v>110</v>
      </c>
      <c r="E8" s="19">
        <v>569</v>
      </c>
      <c r="F8" s="19">
        <v>570</v>
      </c>
      <c r="G8" s="26">
        <v>99.9</v>
      </c>
      <c r="H8" s="26">
        <f t="shared" si="0"/>
        <v>29.97</v>
      </c>
      <c r="I8" s="19">
        <v>570</v>
      </c>
      <c r="J8" s="19">
        <v>570</v>
      </c>
      <c r="K8" s="20">
        <f t="shared" si="6"/>
        <v>100</v>
      </c>
      <c r="L8" s="20">
        <f t="shared" si="1"/>
        <v>20</v>
      </c>
      <c r="M8" s="51">
        <v>570</v>
      </c>
      <c r="N8" s="51">
        <v>570</v>
      </c>
      <c r="O8" s="20">
        <f t="shared" si="5"/>
        <v>100</v>
      </c>
      <c r="P8" s="20">
        <f t="shared" si="2"/>
        <v>50</v>
      </c>
      <c r="Q8" s="26">
        <f t="shared" si="3"/>
        <v>99.97</v>
      </c>
    </row>
    <row r="9" spans="1:17" ht="22.5" customHeight="1">
      <c r="A9" s="3"/>
      <c r="B9" s="19">
        <v>6</v>
      </c>
      <c r="C9" s="19" t="s">
        <v>199</v>
      </c>
      <c r="D9" s="36" t="s">
        <v>111</v>
      </c>
      <c r="E9" s="19">
        <v>307</v>
      </c>
      <c r="F9" s="19">
        <v>308</v>
      </c>
      <c r="G9" s="20">
        <f t="shared" si="4"/>
        <v>99.675324675324674</v>
      </c>
      <c r="H9" s="20">
        <f t="shared" si="0"/>
        <v>29.902597402597401</v>
      </c>
      <c r="I9" s="19">
        <v>305</v>
      </c>
      <c r="J9" s="19">
        <v>308</v>
      </c>
      <c r="K9" s="26">
        <v>99.3</v>
      </c>
      <c r="L9" s="26">
        <f t="shared" si="1"/>
        <v>19.86</v>
      </c>
      <c r="M9" s="51">
        <v>308</v>
      </c>
      <c r="N9" s="51">
        <v>308</v>
      </c>
      <c r="O9" s="20">
        <f t="shared" si="5"/>
        <v>100</v>
      </c>
      <c r="P9" s="20">
        <f t="shared" si="2"/>
        <v>50</v>
      </c>
      <c r="Q9" s="26">
        <f t="shared" si="3"/>
        <v>99.762597402597407</v>
      </c>
    </row>
    <row r="10" spans="1:17" ht="20.25" customHeight="1">
      <c r="B10" s="19">
        <v>7</v>
      </c>
      <c r="C10" s="19" t="s">
        <v>199</v>
      </c>
      <c r="D10" s="36" t="s">
        <v>112</v>
      </c>
      <c r="E10" s="19">
        <v>732</v>
      </c>
      <c r="F10" s="19">
        <v>732</v>
      </c>
      <c r="G10" s="20">
        <f t="shared" ref="G10:G71" si="7">E10/F10*100</f>
        <v>100</v>
      </c>
      <c r="H10" s="20">
        <f t="shared" si="0"/>
        <v>30</v>
      </c>
      <c r="I10" s="19">
        <v>732</v>
      </c>
      <c r="J10" s="19">
        <v>732</v>
      </c>
      <c r="K10" s="20">
        <f t="shared" ref="K10:K71" si="8">I10/J10*100</f>
        <v>100</v>
      </c>
      <c r="L10" s="20">
        <f t="shared" si="1"/>
        <v>20</v>
      </c>
      <c r="M10" s="19">
        <v>732</v>
      </c>
      <c r="N10" s="19">
        <v>732</v>
      </c>
      <c r="O10" s="20">
        <f t="shared" ref="O10:O73" si="9">M10/N10*100</f>
        <v>100</v>
      </c>
      <c r="P10" s="20">
        <f t="shared" si="2"/>
        <v>50</v>
      </c>
      <c r="Q10" s="20">
        <f t="shared" ref="Q10:Q73" si="10">H10+L10+P10</f>
        <v>100</v>
      </c>
    </row>
    <row r="11" spans="1:17" ht="24" customHeight="1">
      <c r="B11" s="19">
        <v>8</v>
      </c>
      <c r="C11" s="19" t="s">
        <v>199</v>
      </c>
      <c r="D11" s="36" t="s">
        <v>113</v>
      </c>
      <c r="E11" s="19">
        <v>652</v>
      </c>
      <c r="F11" s="19">
        <v>660</v>
      </c>
      <c r="G11" s="20">
        <f t="shared" si="7"/>
        <v>98.787878787878796</v>
      </c>
      <c r="H11" s="20">
        <f t="shared" si="0"/>
        <v>29.636363636363637</v>
      </c>
      <c r="I11" s="19">
        <v>646</v>
      </c>
      <c r="J11" s="19">
        <v>660</v>
      </c>
      <c r="K11" s="20">
        <f t="shared" si="8"/>
        <v>97.878787878787875</v>
      </c>
      <c r="L11" s="20">
        <f t="shared" si="1"/>
        <v>19.575757575757578</v>
      </c>
      <c r="M11" s="19">
        <v>654</v>
      </c>
      <c r="N11" s="19">
        <v>660</v>
      </c>
      <c r="O11" s="20">
        <f t="shared" si="9"/>
        <v>99.090909090909093</v>
      </c>
      <c r="P11" s="20">
        <f t="shared" si="2"/>
        <v>49.545454545454547</v>
      </c>
      <c r="Q11" s="20">
        <f t="shared" si="10"/>
        <v>98.757575757575765</v>
      </c>
    </row>
    <row r="12" spans="1:17" ht="23.25" customHeight="1">
      <c r="B12" s="19">
        <v>9</v>
      </c>
      <c r="C12" s="19" t="s">
        <v>199</v>
      </c>
      <c r="D12" s="36" t="s">
        <v>114</v>
      </c>
      <c r="E12" s="19">
        <v>237</v>
      </c>
      <c r="F12" s="19">
        <v>242</v>
      </c>
      <c r="G12" s="20">
        <f t="shared" si="7"/>
        <v>97.933884297520663</v>
      </c>
      <c r="H12" s="20">
        <f t="shared" si="0"/>
        <v>29.380165289256198</v>
      </c>
      <c r="I12" s="19">
        <v>239</v>
      </c>
      <c r="J12" s="19">
        <v>242</v>
      </c>
      <c r="K12" s="26">
        <v>99.1</v>
      </c>
      <c r="L12" s="26">
        <f t="shared" si="1"/>
        <v>19.82</v>
      </c>
      <c r="M12" s="19">
        <v>241</v>
      </c>
      <c r="N12" s="19">
        <v>242</v>
      </c>
      <c r="O12" s="26">
        <v>99.9</v>
      </c>
      <c r="P12" s="26">
        <f t="shared" si="2"/>
        <v>49.95</v>
      </c>
      <c r="Q12" s="26">
        <f t="shared" si="10"/>
        <v>99.150165289256194</v>
      </c>
    </row>
    <row r="13" spans="1:17" ht="20.25" customHeight="1">
      <c r="B13" s="19">
        <v>10</v>
      </c>
      <c r="C13" s="19" t="s">
        <v>199</v>
      </c>
      <c r="D13" s="36" t="s">
        <v>115</v>
      </c>
      <c r="E13" s="19">
        <v>608</v>
      </c>
      <c r="F13" s="19">
        <v>609</v>
      </c>
      <c r="G13" s="20">
        <f t="shared" si="7"/>
        <v>99.835796387520531</v>
      </c>
      <c r="H13" s="20">
        <f t="shared" si="0"/>
        <v>29.950738916256157</v>
      </c>
      <c r="I13" s="19">
        <v>609</v>
      </c>
      <c r="J13" s="19">
        <v>609</v>
      </c>
      <c r="K13" s="20">
        <f t="shared" si="8"/>
        <v>100</v>
      </c>
      <c r="L13" s="20">
        <f t="shared" si="1"/>
        <v>20</v>
      </c>
      <c r="M13" s="19">
        <v>609</v>
      </c>
      <c r="N13" s="19">
        <v>609</v>
      </c>
      <c r="O13" s="20">
        <f t="shared" si="9"/>
        <v>100</v>
      </c>
      <c r="P13" s="20">
        <f t="shared" si="2"/>
        <v>50</v>
      </c>
      <c r="Q13" s="20">
        <f t="shared" si="10"/>
        <v>99.950738916256157</v>
      </c>
    </row>
    <row r="14" spans="1:17" ht="21" customHeight="1">
      <c r="B14" s="19">
        <v>11</v>
      </c>
      <c r="C14" s="19" t="s">
        <v>199</v>
      </c>
      <c r="D14" s="36" t="s">
        <v>116</v>
      </c>
      <c r="E14" s="19">
        <v>57</v>
      </c>
      <c r="F14" s="19">
        <v>57</v>
      </c>
      <c r="G14" s="20">
        <f t="shared" si="7"/>
        <v>100</v>
      </c>
      <c r="H14" s="20">
        <f t="shared" si="0"/>
        <v>30</v>
      </c>
      <c r="I14" s="19">
        <v>57</v>
      </c>
      <c r="J14" s="19">
        <v>57</v>
      </c>
      <c r="K14" s="20">
        <f t="shared" si="8"/>
        <v>100</v>
      </c>
      <c r="L14" s="20">
        <f t="shared" si="1"/>
        <v>20</v>
      </c>
      <c r="M14" s="19">
        <v>57</v>
      </c>
      <c r="N14" s="19">
        <v>57</v>
      </c>
      <c r="O14" s="20">
        <f t="shared" si="9"/>
        <v>100</v>
      </c>
      <c r="P14" s="20">
        <f t="shared" si="2"/>
        <v>50</v>
      </c>
      <c r="Q14" s="20">
        <f t="shared" si="10"/>
        <v>100</v>
      </c>
    </row>
    <row r="15" spans="1:17" ht="20.25" customHeight="1">
      <c r="B15" s="19">
        <v>12</v>
      </c>
      <c r="C15" s="19" t="s">
        <v>199</v>
      </c>
      <c r="D15" s="36" t="s">
        <v>117</v>
      </c>
      <c r="E15" s="19">
        <v>598</v>
      </c>
      <c r="F15" s="19">
        <v>600</v>
      </c>
      <c r="G15" s="20">
        <f t="shared" si="7"/>
        <v>99.666666666666671</v>
      </c>
      <c r="H15" s="20">
        <f t="shared" si="0"/>
        <v>29.9</v>
      </c>
      <c r="I15" s="19">
        <v>592</v>
      </c>
      <c r="J15" s="19">
        <v>600</v>
      </c>
      <c r="K15" s="26">
        <v>99.3</v>
      </c>
      <c r="L15" s="26">
        <f t="shared" si="1"/>
        <v>19.86</v>
      </c>
      <c r="M15" s="19">
        <v>600</v>
      </c>
      <c r="N15" s="19">
        <v>600</v>
      </c>
      <c r="O15" s="20">
        <f t="shared" si="9"/>
        <v>100</v>
      </c>
      <c r="P15" s="20">
        <f t="shared" si="2"/>
        <v>50</v>
      </c>
      <c r="Q15" s="26">
        <f t="shared" si="10"/>
        <v>99.759999999999991</v>
      </c>
    </row>
    <row r="16" spans="1:17" ht="18.75" customHeight="1">
      <c r="B16" s="19">
        <v>13</v>
      </c>
      <c r="C16" s="19" t="s">
        <v>199</v>
      </c>
      <c r="D16" s="36" t="s">
        <v>308</v>
      </c>
      <c r="E16" s="19">
        <v>717</v>
      </c>
      <c r="F16" s="19">
        <v>717</v>
      </c>
      <c r="G16" s="20">
        <f t="shared" si="7"/>
        <v>100</v>
      </c>
      <c r="H16" s="20">
        <f t="shared" si="0"/>
        <v>30</v>
      </c>
      <c r="I16" s="19">
        <v>715</v>
      </c>
      <c r="J16" s="19">
        <v>717</v>
      </c>
      <c r="K16" s="26">
        <v>99.9</v>
      </c>
      <c r="L16" s="26">
        <f t="shared" si="1"/>
        <v>19.980000000000004</v>
      </c>
      <c r="M16" s="19">
        <v>717</v>
      </c>
      <c r="N16" s="19">
        <v>717</v>
      </c>
      <c r="O16" s="20">
        <f t="shared" si="9"/>
        <v>100</v>
      </c>
      <c r="P16" s="20">
        <f t="shared" si="2"/>
        <v>50</v>
      </c>
      <c r="Q16" s="26">
        <f t="shared" si="10"/>
        <v>99.98</v>
      </c>
    </row>
    <row r="17" spans="2:17" ht="21" customHeight="1">
      <c r="B17" s="19">
        <v>14</v>
      </c>
      <c r="C17" s="19" t="s">
        <v>199</v>
      </c>
      <c r="D17" s="36" t="s">
        <v>317</v>
      </c>
      <c r="E17" s="19">
        <v>108</v>
      </c>
      <c r="F17" s="19">
        <v>108</v>
      </c>
      <c r="G17" s="20">
        <f t="shared" si="7"/>
        <v>100</v>
      </c>
      <c r="H17" s="20">
        <f t="shared" si="0"/>
        <v>30</v>
      </c>
      <c r="I17" s="19">
        <v>106</v>
      </c>
      <c r="J17" s="19">
        <v>108</v>
      </c>
      <c r="K17" s="20">
        <f t="shared" si="8"/>
        <v>98.148148148148152</v>
      </c>
      <c r="L17" s="20">
        <f t="shared" si="1"/>
        <v>19.629629629629633</v>
      </c>
      <c r="M17" s="19">
        <v>107</v>
      </c>
      <c r="N17" s="19">
        <v>108</v>
      </c>
      <c r="O17" s="26">
        <v>99</v>
      </c>
      <c r="P17" s="26">
        <f t="shared" si="2"/>
        <v>49.5</v>
      </c>
      <c r="Q17" s="26">
        <f t="shared" si="10"/>
        <v>99.129629629629633</v>
      </c>
    </row>
    <row r="18" spans="2:17" ht="21" customHeight="1">
      <c r="B18" s="19">
        <v>15</v>
      </c>
      <c r="C18" s="19" t="s">
        <v>199</v>
      </c>
      <c r="D18" s="36" t="s">
        <v>118</v>
      </c>
      <c r="E18" s="19">
        <v>635</v>
      </c>
      <c r="F18" s="19">
        <v>643</v>
      </c>
      <c r="G18" s="20">
        <f t="shared" si="7"/>
        <v>98.755832037325035</v>
      </c>
      <c r="H18" s="20">
        <f t="shared" si="0"/>
        <v>29.626749611197511</v>
      </c>
      <c r="I18" s="19">
        <v>624</v>
      </c>
      <c r="J18" s="19">
        <v>643</v>
      </c>
      <c r="K18" s="20">
        <f t="shared" si="8"/>
        <v>97.045101088646973</v>
      </c>
      <c r="L18" s="20">
        <f t="shared" si="1"/>
        <v>19.409020217729395</v>
      </c>
      <c r="M18" s="19">
        <v>638</v>
      </c>
      <c r="N18" s="19">
        <v>643</v>
      </c>
      <c r="O18" s="20">
        <f t="shared" si="9"/>
        <v>99.222395023328147</v>
      </c>
      <c r="P18" s="20">
        <f t="shared" si="2"/>
        <v>49.611197511664074</v>
      </c>
      <c r="Q18" s="20">
        <f t="shared" si="10"/>
        <v>98.646967340590976</v>
      </c>
    </row>
    <row r="19" spans="2:17" ht="21" customHeight="1">
      <c r="B19" s="19">
        <v>16</v>
      </c>
      <c r="C19" s="19" t="s">
        <v>199</v>
      </c>
      <c r="D19" s="36" t="s">
        <v>119</v>
      </c>
      <c r="E19" s="19">
        <v>250</v>
      </c>
      <c r="F19" s="19">
        <v>254</v>
      </c>
      <c r="G19" s="26">
        <v>98.1</v>
      </c>
      <c r="H19" s="26">
        <f t="shared" si="0"/>
        <v>29.429999999999996</v>
      </c>
      <c r="I19" s="19">
        <v>249</v>
      </c>
      <c r="J19" s="19">
        <v>254</v>
      </c>
      <c r="K19" s="26">
        <v>97.7</v>
      </c>
      <c r="L19" s="26">
        <f t="shared" si="1"/>
        <v>19.540000000000003</v>
      </c>
      <c r="M19" s="19">
        <v>252</v>
      </c>
      <c r="N19" s="19">
        <v>254</v>
      </c>
      <c r="O19" s="26">
        <v>99.1</v>
      </c>
      <c r="P19" s="26">
        <f t="shared" si="2"/>
        <v>49.55</v>
      </c>
      <c r="Q19" s="26">
        <f t="shared" si="10"/>
        <v>98.52</v>
      </c>
    </row>
    <row r="20" spans="2:17" ht="21" customHeight="1">
      <c r="B20" s="19">
        <v>17</v>
      </c>
      <c r="C20" s="19" t="s">
        <v>199</v>
      </c>
      <c r="D20" s="36" t="s">
        <v>318</v>
      </c>
      <c r="E20" s="19">
        <v>666</v>
      </c>
      <c r="F20" s="19">
        <v>667</v>
      </c>
      <c r="G20" s="26">
        <v>99.8</v>
      </c>
      <c r="H20" s="26">
        <f t="shared" si="0"/>
        <v>29.939999999999998</v>
      </c>
      <c r="I20" s="19">
        <v>664</v>
      </c>
      <c r="J20" s="19">
        <v>667</v>
      </c>
      <c r="K20" s="26">
        <v>99.5</v>
      </c>
      <c r="L20" s="26">
        <f t="shared" si="1"/>
        <v>19.900000000000002</v>
      </c>
      <c r="M20" s="19">
        <v>667</v>
      </c>
      <c r="N20" s="19">
        <v>667</v>
      </c>
      <c r="O20" s="20">
        <f t="shared" si="9"/>
        <v>100</v>
      </c>
      <c r="P20" s="20">
        <f t="shared" si="2"/>
        <v>50</v>
      </c>
      <c r="Q20" s="26">
        <f t="shared" si="10"/>
        <v>99.84</v>
      </c>
    </row>
    <row r="21" spans="2:17" ht="22.5" customHeight="1">
      <c r="B21" s="19">
        <v>18</v>
      </c>
      <c r="C21" s="19" t="s">
        <v>199</v>
      </c>
      <c r="D21" s="36" t="s">
        <v>319</v>
      </c>
      <c r="E21" s="19">
        <v>594</v>
      </c>
      <c r="F21" s="19">
        <v>597</v>
      </c>
      <c r="G21" s="26">
        <v>99.2</v>
      </c>
      <c r="H21" s="26">
        <f t="shared" si="0"/>
        <v>29.759999999999998</v>
      </c>
      <c r="I21" s="19">
        <v>581</v>
      </c>
      <c r="J21" s="19">
        <v>597</v>
      </c>
      <c r="K21" s="20">
        <f t="shared" si="8"/>
        <v>97.319932998324958</v>
      </c>
      <c r="L21" s="20">
        <f t="shared" si="1"/>
        <v>19.463986599664992</v>
      </c>
      <c r="M21" s="19">
        <v>592</v>
      </c>
      <c r="N21" s="19">
        <v>597</v>
      </c>
      <c r="O21" s="26">
        <v>98.7</v>
      </c>
      <c r="P21" s="26">
        <f t="shared" si="2"/>
        <v>49.35</v>
      </c>
      <c r="Q21" s="26">
        <f t="shared" si="10"/>
        <v>98.573986599664991</v>
      </c>
    </row>
    <row r="22" spans="2:17" ht="23.25" customHeight="1">
      <c r="B22" s="19">
        <v>19</v>
      </c>
      <c r="C22" s="19" t="s">
        <v>199</v>
      </c>
      <c r="D22" s="36" t="s">
        <v>120</v>
      </c>
      <c r="E22" s="19">
        <v>129</v>
      </c>
      <c r="F22" s="19">
        <v>130</v>
      </c>
      <c r="G22" s="26">
        <v>99</v>
      </c>
      <c r="H22" s="26">
        <f t="shared" si="0"/>
        <v>29.7</v>
      </c>
      <c r="I22" s="19">
        <v>128</v>
      </c>
      <c r="J22" s="19">
        <v>130</v>
      </c>
      <c r="K22" s="26">
        <v>98.2</v>
      </c>
      <c r="L22" s="26">
        <f t="shared" si="1"/>
        <v>19.64</v>
      </c>
      <c r="M22" s="19">
        <v>129</v>
      </c>
      <c r="N22" s="19">
        <v>130</v>
      </c>
      <c r="O22" s="26">
        <v>99</v>
      </c>
      <c r="P22" s="26">
        <f t="shared" si="2"/>
        <v>49.5</v>
      </c>
      <c r="Q22" s="26">
        <f t="shared" si="10"/>
        <v>98.84</v>
      </c>
    </row>
    <row r="23" spans="2:17" ht="22.5" customHeight="1">
      <c r="B23" s="19">
        <v>20</v>
      </c>
      <c r="C23" s="19" t="s">
        <v>199</v>
      </c>
      <c r="D23" s="36" t="s">
        <v>121</v>
      </c>
      <c r="E23" s="19">
        <v>697</v>
      </c>
      <c r="F23" s="19">
        <v>709</v>
      </c>
      <c r="G23" s="26">
        <v>98</v>
      </c>
      <c r="H23" s="26">
        <f t="shared" si="0"/>
        <v>29.4</v>
      </c>
      <c r="I23" s="19">
        <v>701</v>
      </c>
      <c r="J23" s="19">
        <v>709</v>
      </c>
      <c r="K23" s="26">
        <v>98.7</v>
      </c>
      <c r="L23" s="26">
        <f t="shared" si="1"/>
        <v>19.740000000000002</v>
      </c>
      <c r="M23" s="19">
        <v>705</v>
      </c>
      <c r="N23" s="19">
        <v>709</v>
      </c>
      <c r="O23" s="26">
        <v>99.2</v>
      </c>
      <c r="P23" s="26">
        <f t="shared" si="2"/>
        <v>49.6</v>
      </c>
      <c r="Q23" s="26">
        <f t="shared" si="10"/>
        <v>98.740000000000009</v>
      </c>
    </row>
    <row r="24" spans="2:17" ht="20.25" customHeight="1">
      <c r="B24" s="19">
        <v>21</v>
      </c>
      <c r="C24" s="19" t="s">
        <v>199</v>
      </c>
      <c r="D24" s="36" t="s">
        <v>122</v>
      </c>
      <c r="E24" s="19">
        <v>629</v>
      </c>
      <c r="F24" s="19">
        <v>629</v>
      </c>
      <c r="G24" s="20">
        <f t="shared" si="7"/>
        <v>100</v>
      </c>
      <c r="H24" s="20">
        <f t="shared" si="0"/>
        <v>30</v>
      </c>
      <c r="I24" s="19">
        <v>629</v>
      </c>
      <c r="J24" s="19">
        <v>629</v>
      </c>
      <c r="K24" s="20">
        <f t="shared" si="8"/>
        <v>100</v>
      </c>
      <c r="L24" s="20">
        <f t="shared" si="1"/>
        <v>20</v>
      </c>
      <c r="M24" s="19">
        <v>629</v>
      </c>
      <c r="N24" s="19">
        <v>629</v>
      </c>
      <c r="O24" s="20">
        <f t="shared" si="9"/>
        <v>100</v>
      </c>
      <c r="P24" s="20">
        <f t="shared" si="2"/>
        <v>50</v>
      </c>
      <c r="Q24" s="20">
        <f t="shared" si="10"/>
        <v>100</v>
      </c>
    </row>
    <row r="25" spans="2:17" ht="18.75" customHeight="1">
      <c r="B25" s="19">
        <v>22</v>
      </c>
      <c r="C25" s="19" t="s">
        <v>199</v>
      </c>
      <c r="D25" s="36" t="s">
        <v>123</v>
      </c>
      <c r="E25" s="19">
        <v>471</v>
      </c>
      <c r="F25" s="19">
        <v>474</v>
      </c>
      <c r="G25" s="20">
        <f t="shared" si="7"/>
        <v>99.367088607594937</v>
      </c>
      <c r="H25" s="20">
        <f t="shared" si="0"/>
        <v>29.810126582278478</v>
      </c>
      <c r="I25" s="19">
        <v>470</v>
      </c>
      <c r="J25" s="19">
        <v>474</v>
      </c>
      <c r="K25" s="20">
        <f t="shared" si="8"/>
        <v>99.156118143459921</v>
      </c>
      <c r="L25" s="20">
        <f t="shared" si="1"/>
        <v>19.831223628691987</v>
      </c>
      <c r="M25" s="19">
        <v>473</v>
      </c>
      <c r="N25" s="19">
        <v>474</v>
      </c>
      <c r="O25" s="20">
        <f t="shared" si="9"/>
        <v>99.789029535864984</v>
      </c>
      <c r="P25" s="20">
        <f t="shared" si="2"/>
        <v>49.894514767932492</v>
      </c>
      <c r="Q25" s="20">
        <f t="shared" si="10"/>
        <v>99.535864978902964</v>
      </c>
    </row>
    <row r="26" spans="2:17" ht="21" customHeight="1">
      <c r="B26" s="19">
        <v>23</v>
      </c>
      <c r="C26" s="19" t="s">
        <v>199</v>
      </c>
      <c r="D26" s="36" t="s">
        <v>124</v>
      </c>
      <c r="E26" s="19">
        <v>80</v>
      </c>
      <c r="F26" s="19">
        <v>80</v>
      </c>
      <c r="G26" s="20">
        <f t="shared" si="7"/>
        <v>100</v>
      </c>
      <c r="H26" s="20">
        <f t="shared" si="0"/>
        <v>30</v>
      </c>
      <c r="I26" s="19">
        <v>80</v>
      </c>
      <c r="J26" s="19">
        <v>80</v>
      </c>
      <c r="K26" s="20">
        <f t="shared" si="8"/>
        <v>100</v>
      </c>
      <c r="L26" s="20">
        <f t="shared" si="1"/>
        <v>20</v>
      </c>
      <c r="M26" s="19">
        <v>80</v>
      </c>
      <c r="N26" s="19">
        <v>80</v>
      </c>
      <c r="O26" s="20">
        <f t="shared" si="9"/>
        <v>100</v>
      </c>
      <c r="P26" s="20">
        <f t="shared" si="2"/>
        <v>50</v>
      </c>
      <c r="Q26" s="20">
        <f t="shared" si="10"/>
        <v>100</v>
      </c>
    </row>
    <row r="27" spans="2:17" ht="21" customHeight="1">
      <c r="B27" s="19">
        <v>24</v>
      </c>
      <c r="C27" s="19" t="s">
        <v>199</v>
      </c>
      <c r="D27" s="36" t="s">
        <v>125</v>
      </c>
      <c r="E27" s="19">
        <v>203</v>
      </c>
      <c r="F27" s="19">
        <v>206</v>
      </c>
      <c r="G27" s="26">
        <v>98.5</v>
      </c>
      <c r="H27" s="26">
        <f t="shared" si="0"/>
        <v>29.549999999999997</v>
      </c>
      <c r="I27" s="19">
        <v>202</v>
      </c>
      <c r="J27" s="19">
        <v>206</v>
      </c>
      <c r="K27" s="26">
        <v>97</v>
      </c>
      <c r="L27" s="26">
        <f t="shared" si="1"/>
        <v>19.400000000000002</v>
      </c>
      <c r="M27" s="19">
        <v>204</v>
      </c>
      <c r="N27" s="19">
        <v>206</v>
      </c>
      <c r="O27" s="26">
        <v>99</v>
      </c>
      <c r="P27" s="26">
        <f t="shared" si="2"/>
        <v>49.5</v>
      </c>
      <c r="Q27" s="26">
        <f t="shared" si="10"/>
        <v>98.45</v>
      </c>
    </row>
    <row r="28" spans="2:17" ht="22.5" customHeight="1">
      <c r="B28" s="19">
        <v>25</v>
      </c>
      <c r="C28" s="19" t="s">
        <v>199</v>
      </c>
      <c r="D28" s="36" t="s">
        <v>126</v>
      </c>
      <c r="E28" s="19">
        <v>247</v>
      </c>
      <c r="F28" s="19">
        <v>253</v>
      </c>
      <c r="G28" s="26">
        <v>97.9</v>
      </c>
      <c r="H28" s="26">
        <f t="shared" si="0"/>
        <v>29.37</v>
      </c>
      <c r="I28" s="19">
        <v>251</v>
      </c>
      <c r="J28" s="19">
        <v>253</v>
      </c>
      <c r="K28" s="26">
        <v>99.4</v>
      </c>
      <c r="L28" s="26">
        <f t="shared" si="1"/>
        <v>19.880000000000003</v>
      </c>
      <c r="M28" s="19">
        <v>252</v>
      </c>
      <c r="N28" s="19">
        <v>253</v>
      </c>
      <c r="O28" s="26">
        <v>99.8</v>
      </c>
      <c r="P28" s="26">
        <f t="shared" si="2"/>
        <v>49.9</v>
      </c>
      <c r="Q28" s="26">
        <f t="shared" si="10"/>
        <v>99.15</v>
      </c>
    </row>
    <row r="29" spans="2:17" ht="20.25" customHeight="1">
      <c r="B29" s="19">
        <v>26</v>
      </c>
      <c r="C29" s="19" t="s">
        <v>199</v>
      </c>
      <c r="D29" s="36" t="s">
        <v>127</v>
      </c>
      <c r="E29" s="19">
        <v>247</v>
      </c>
      <c r="F29" s="19">
        <v>253</v>
      </c>
      <c r="G29" s="26">
        <v>97.9</v>
      </c>
      <c r="H29" s="26">
        <f t="shared" si="0"/>
        <v>29.37</v>
      </c>
      <c r="I29" s="19">
        <v>245</v>
      </c>
      <c r="J29" s="19">
        <v>253</v>
      </c>
      <c r="K29" s="26">
        <v>97.2</v>
      </c>
      <c r="L29" s="26">
        <f t="shared" si="1"/>
        <v>19.440000000000001</v>
      </c>
      <c r="M29" s="19">
        <v>250</v>
      </c>
      <c r="N29" s="19">
        <v>253</v>
      </c>
      <c r="O29" s="26">
        <v>98.9</v>
      </c>
      <c r="P29" s="26">
        <f t="shared" si="2"/>
        <v>49.45</v>
      </c>
      <c r="Q29" s="26">
        <f t="shared" si="10"/>
        <v>98.26</v>
      </c>
    </row>
    <row r="30" spans="2:17" ht="22.5" customHeight="1">
      <c r="B30" s="19">
        <v>27</v>
      </c>
      <c r="C30" s="19" t="s">
        <v>199</v>
      </c>
      <c r="D30" s="36" t="s">
        <v>128</v>
      </c>
      <c r="E30" s="19">
        <v>639</v>
      </c>
      <c r="F30" s="19">
        <v>639</v>
      </c>
      <c r="G30" s="20">
        <f t="shared" si="7"/>
        <v>100</v>
      </c>
      <c r="H30" s="20">
        <f t="shared" si="0"/>
        <v>30</v>
      </c>
      <c r="I30" s="19">
        <v>637</v>
      </c>
      <c r="J30" s="19">
        <v>639</v>
      </c>
      <c r="K30" s="26">
        <v>99.8</v>
      </c>
      <c r="L30" s="26">
        <f t="shared" si="1"/>
        <v>19.96</v>
      </c>
      <c r="M30" s="19">
        <v>639</v>
      </c>
      <c r="N30" s="19">
        <v>639</v>
      </c>
      <c r="O30" s="20">
        <f t="shared" si="9"/>
        <v>100</v>
      </c>
      <c r="P30" s="20">
        <f t="shared" si="2"/>
        <v>50</v>
      </c>
      <c r="Q30" s="26">
        <f t="shared" si="10"/>
        <v>99.960000000000008</v>
      </c>
    </row>
    <row r="31" spans="2:17" ht="21" customHeight="1">
      <c r="B31" s="19">
        <v>28</v>
      </c>
      <c r="C31" s="19" t="s">
        <v>200</v>
      </c>
      <c r="D31" s="36" t="s">
        <v>129</v>
      </c>
      <c r="E31" s="19">
        <v>198</v>
      </c>
      <c r="F31" s="19">
        <v>198</v>
      </c>
      <c r="G31" s="20">
        <f t="shared" si="7"/>
        <v>100</v>
      </c>
      <c r="H31" s="20">
        <f t="shared" si="0"/>
        <v>30</v>
      </c>
      <c r="I31" s="19">
        <v>198</v>
      </c>
      <c r="J31" s="19">
        <v>198</v>
      </c>
      <c r="K31" s="20">
        <f t="shared" si="8"/>
        <v>100</v>
      </c>
      <c r="L31" s="20">
        <f t="shared" si="1"/>
        <v>20</v>
      </c>
      <c r="M31" s="19">
        <v>198</v>
      </c>
      <c r="N31" s="19">
        <v>198</v>
      </c>
      <c r="O31" s="20">
        <f t="shared" si="9"/>
        <v>100</v>
      </c>
      <c r="P31" s="20">
        <f t="shared" si="2"/>
        <v>50</v>
      </c>
      <c r="Q31" s="20">
        <f t="shared" si="10"/>
        <v>100</v>
      </c>
    </row>
    <row r="32" spans="2:17" ht="18" customHeight="1">
      <c r="B32" s="19">
        <v>29</v>
      </c>
      <c r="C32" s="19" t="s">
        <v>200</v>
      </c>
      <c r="D32" s="36" t="s">
        <v>130</v>
      </c>
      <c r="E32" s="19">
        <v>291</v>
      </c>
      <c r="F32" s="19">
        <v>293</v>
      </c>
      <c r="G32" s="20">
        <v>99.2</v>
      </c>
      <c r="H32" s="20">
        <f t="shared" si="0"/>
        <v>29.759999999999998</v>
      </c>
      <c r="I32" s="19">
        <v>293</v>
      </c>
      <c r="J32" s="19">
        <v>293</v>
      </c>
      <c r="K32" s="20">
        <f t="shared" si="8"/>
        <v>100</v>
      </c>
      <c r="L32" s="20">
        <f t="shared" si="1"/>
        <v>20</v>
      </c>
      <c r="M32" s="19">
        <v>293</v>
      </c>
      <c r="N32" s="19">
        <v>293</v>
      </c>
      <c r="O32" s="20">
        <f t="shared" si="9"/>
        <v>100</v>
      </c>
      <c r="P32" s="20">
        <f t="shared" si="2"/>
        <v>50</v>
      </c>
      <c r="Q32" s="20">
        <f t="shared" si="10"/>
        <v>99.759999999999991</v>
      </c>
    </row>
    <row r="33" spans="2:17" ht="20.25" customHeight="1">
      <c r="B33" s="19">
        <v>30</v>
      </c>
      <c r="C33" s="19" t="s">
        <v>201</v>
      </c>
      <c r="D33" s="36" t="s">
        <v>131</v>
      </c>
      <c r="E33" s="19">
        <v>427</v>
      </c>
      <c r="F33" s="19">
        <v>428</v>
      </c>
      <c r="G33" s="26">
        <v>99.6</v>
      </c>
      <c r="H33" s="26">
        <f t="shared" si="0"/>
        <v>29.879999999999995</v>
      </c>
      <c r="I33" s="19">
        <v>426</v>
      </c>
      <c r="J33" s="19">
        <v>428</v>
      </c>
      <c r="K33" s="26">
        <v>99.1</v>
      </c>
      <c r="L33" s="26">
        <f t="shared" si="1"/>
        <v>19.82</v>
      </c>
      <c r="M33" s="19">
        <v>426</v>
      </c>
      <c r="N33" s="19">
        <v>428</v>
      </c>
      <c r="O33" s="26">
        <v>99.1</v>
      </c>
      <c r="P33" s="26">
        <f t="shared" si="2"/>
        <v>49.55</v>
      </c>
      <c r="Q33" s="26">
        <f t="shared" si="10"/>
        <v>99.25</v>
      </c>
    </row>
    <row r="34" spans="2:17" ht="18.75" customHeight="1">
      <c r="B34" s="19">
        <v>31</v>
      </c>
      <c r="C34" s="19" t="s">
        <v>201</v>
      </c>
      <c r="D34" s="36" t="s">
        <v>132</v>
      </c>
      <c r="E34" s="19">
        <v>644</v>
      </c>
      <c r="F34" s="19">
        <v>647</v>
      </c>
      <c r="G34" s="26">
        <v>99.1</v>
      </c>
      <c r="H34" s="26">
        <f t="shared" si="0"/>
        <v>29.729999999999997</v>
      </c>
      <c r="I34" s="19">
        <v>638</v>
      </c>
      <c r="J34" s="19">
        <v>647</v>
      </c>
      <c r="K34" s="20">
        <f t="shared" si="8"/>
        <v>98.608964451313753</v>
      </c>
      <c r="L34" s="20">
        <f t="shared" si="1"/>
        <v>19.721792890262751</v>
      </c>
      <c r="M34" s="19">
        <v>644</v>
      </c>
      <c r="N34" s="19">
        <v>647</v>
      </c>
      <c r="O34" s="26">
        <v>99.1</v>
      </c>
      <c r="P34" s="26">
        <f t="shared" si="2"/>
        <v>49.55</v>
      </c>
      <c r="Q34" s="26">
        <f t="shared" si="10"/>
        <v>99.001792890262749</v>
      </c>
    </row>
    <row r="35" spans="2:17" ht="23.25" customHeight="1">
      <c r="B35" s="19">
        <v>32</v>
      </c>
      <c r="C35" s="19" t="s">
        <v>202</v>
      </c>
      <c r="D35" s="36" t="s">
        <v>133</v>
      </c>
      <c r="E35" s="19">
        <v>113</v>
      </c>
      <c r="F35" s="19">
        <v>114</v>
      </c>
      <c r="G35" s="26">
        <v>99</v>
      </c>
      <c r="H35" s="26">
        <f t="shared" si="0"/>
        <v>29.7</v>
      </c>
      <c r="I35" s="19">
        <v>111</v>
      </c>
      <c r="J35" s="19">
        <v>114</v>
      </c>
      <c r="K35" s="26">
        <v>96.9</v>
      </c>
      <c r="L35" s="26">
        <f t="shared" si="1"/>
        <v>19.380000000000003</v>
      </c>
      <c r="M35" s="19">
        <v>112</v>
      </c>
      <c r="N35" s="19">
        <v>114</v>
      </c>
      <c r="O35" s="26">
        <v>98.1</v>
      </c>
      <c r="P35" s="26">
        <f t="shared" si="2"/>
        <v>49.05</v>
      </c>
      <c r="Q35" s="26">
        <f t="shared" si="10"/>
        <v>98.13</v>
      </c>
    </row>
    <row r="36" spans="2:17" ht="21" customHeight="1">
      <c r="B36" s="19">
        <v>33</v>
      </c>
      <c r="C36" s="19" t="s">
        <v>203</v>
      </c>
      <c r="D36" s="36" t="s">
        <v>134</v>
      </c>
      <c r="E36" s="19">
        <v>302</v>
      </c>
      <c r="F36" s="19">
        <v>302</v>
      </c>
      <c r="G36" s="20">
        <f t="shared" si="7"/>
        <v>100</v>
      </c>
      <c r="H36" s="20">
        <f t="shared" si="0"/>
        <v>30</v>
      </c>
      <c r="I36" s="19">
        <v>300</v>
      </c>
      <c r="J36" s="19">
        <v>302</v>
      </c>
      <c r="K36" s="26">
        <v>99.5</v>
      </c>
      <c r="L36" s="26">
        <f t="shared" si="1"/>
        <v>19.900000000000002</v>
      </c>
      <c r="M36" s="19">
        <v>301</v>
      </c>
      <c r="N36" s="19">
        <v>302</v>
      </c>
      <c r="O36" s="26">
        <v>99.8</v>
      </c>
      <c r="P36" s="26">
        <f t="shared" si="2"/>
        <v>49.9</v>
      </c>
      <c r="Q36" s="26">
        <f t="shared" si="10"/>
        <v>99.800000000000011</v>
      </c>
    </row>
    <row r="37" spans="2:17" ht="21" customHeight="1">
      <c r="B37" s="19">
        <v>34</v>
      </c>
      <c r="C37" s="19" t="s">
        <v>204</v>
      </c>
      <c r="D37" s="36" t="s">
        <v>135</v>
      </c>
      <c r="E37" s="19">
        <v>130</v>
      </c>
      <c r="F37" s="19">
        <v>130</v>
      </c>
      <c r="G37" s="20">
        <f t="shared" si="7"/>
        <v>100</v>
      </c>
      <c r="H37" s="20">
        <f t="shared" si="0"/>
        <v>30</v>
      </c>
      <c r="I37" s="19">
        <v>129</v>
      </c>
      <c r="J37" s="19">
        <v>130</v>
      </c>
      <c r="K37" s="26">
        <v>99</v>
      </c>
      <c r="L37" s="26">
        <f t="shared" si="1"/>
        <v>19.8</v>
      </c>
      <c r="M37" s="19">
        <v>129</v>
      </c>
      <c r="N37" s="19">
        <v>130</v>
      </c>
      <c r="O37" s="26">
        <v>99</v>
      </c>
      <c r="P37" s="26">
        <f t="shared" si="2"/>
        <v>49.5</v>
      </c>
      <c r="Q37" s="26">
        <f t="shared" si="10"/>
        <v>99.3</v>
      </c>
    </row>
    <row r="38" spans="2:17" ht="22.5" customHeight="1">
      <c r="B38" s="19">
        <v>35</v>
      </c>
      <c r="C38" s="19" t="s">
        <v>205</v>
      </c>
      <c r="D38" s="36" t="s">
        <v>136</v>
      </c>
      <c r="E38" s="19">
        <v>132</v>
      </c>
      <c r="F38" s="19">
        <v>132</v>
      </c>
      <c r="G38" s="20">
        <f t="shared" si="7"/>
        <v>100</v>
      </c>
      <c r="H38" s="20">
        <f t="shared" si="0"/>
        <v>30</v>
      </c>
      <c r="I38" s="19">
        <v>132</v>
      </c>
      <c r="J38" s="19">
        <v>132</v>
      </c>
      <c r="K38" s="20">
        <f t="shared" si="8"/>
        <v>100</v>
      </c>
      <c r="L38" s="20">
        <f t="shared" si="1"/>
        <v>20</v>
      </c>
      <c r="M38" s="19">
        <v>131</v>
      </c>
      <c r="N38" s="19">
        <v>132</v>
      </c>
      <c r="O38" s="26">
        <v>99</v>
      </c>
      <c r="P38" s="26">
        <f t="shared" si="2"/>
        <v>49.5</v>
      </c>
      <c r="Q38" s="26">
        <f t="shared" si="10"/>
        <v>99.5</v>
      </c>
    </row>
    <row r="39" spans="2:17" ht="21" customHeight="1">
      <c r="B39" s="19">
        <v>36</v>
      </c>
      <c r="C39" s="19" t="s">
        <v>206</v>
      </c>
      <c r="D39" s="36" t="s">
        <v>137</v>
      </c>
      <c r="E39" s="19">
        <v>20</v>
      </c>
      <c r="F39" s="19">
        <v>21</v>
      </c>
      <c r="G39" s="20">
        <f t="shared" si="7"/>
        <v>95.238095238095227</v>
      </c>
      <c r="H39" s="20">
        <f t="shared" si="0"/>
        <v>28.571428571428566</v>
      </c>
      <c r="I39" s="19">
        <v>20</v>
      </c>
      <c r="J39" s="19">
        <v>21</v>
      </c>
      <c r="K39" s="26">
        <v>95</v>
      </c>
      <c r="L39" s="26">
        <f t="shared" si="1"/>
        <v>19</v>
      </c>
      <c r="M39" s="19">
        <v>20</v>
      </c>
      <c r="N39" s="19">
        <v>21</v>
      </c>
      <c r="O39" s="26">
        <v>95</v>
      </c>
      <c r="P39" s="26">
        <f t="shared" si="2"/>
        <v>47.5</v>
      </c>
      <c r="Q39" s="26">
        <f t="shared" si="10"/>
        <v>95.071428571428569</v>
      </c>
    </row>
    <row r="40" spans="2:17" ht="23.25" customHeight="1">
      <c r="B40" s="19">
        <v>37</v>
      </c>
      <c r="C40" s="19" t="s">
        <v>207</v>
      </c>
      <c r="D40" s="36" t="s">
        <v>138</v>
      </c>
      <c r="E40" s="19">
        <v>264</v>
      </c>
      <c r="F40" s="19">
        <v>269</v>
      </c>
      <c r="G40" s="20">
        <v>97.9</v>
      </c>
      <c r="H40" s="20">
        <f t="shared" si="0"/>
        <v>29.37</v>
      </c>
      <c r="I40" s="19">
        <v>265</v>
      </c>
      <c r="J40" s="19">
        <v>269</v>
      </c>
      <c r="K40" s="26">
        <v>98.4</v>
      </c>
      <c r="L40" s="26">
        <f t="shared" si="1"/>
        <v>19.680000000000003</v>
      </c>
      <c r="M40" s="19">
        <v>266</v>
      </c>
      <c r="N40" s="19">
        <v>269</v>
      </c>
      <c r="O40" s="20">
        <f t="shared" si="9"/>
        <v>98.884758364312262</v>
      </c>
      <c r="P40" s="20">
        <f t="shared" si="2"/>
        <v>49.442379182156131</v>
      </c>
      <c r="Q40" s="26">
        <f t="shared" si="10"/>
        <v>98.492379182156128</v>
      </c>
    </row>
    <row r="41" spans="2:17" ht="20.25" customHeight="1">
      <c r="B41" s="19">
        <v>38</v>
      </c>
      <c r="C41" s="19" t="s">
        <v>208</v>
      </c>
      <c r="D41" s="36" t="s">
        <v>139</v>
      </c>
      <c r="E41" s="19">
        <v>112</v>
      </c>
      <c r="F41" s="19">
        <v>112</v>
      </c>
      <c r="G41" s="20">
        <f t="shared" si="7"/>
        <v>100</v>
      </c>
      <c r="H41" s="20">
        <f t="shared" si="0"/>
        <v>30</v>
      </c>
      <c r="I41" s="19">
        <v>110</v>
      </c>
      <c r="J41" s="19">
        <v>112</v>
      </c>
      <c r="K41" s="26">
        <v>98.1</v>
      </c>
      <c r="L41" s="26">
        <f t="shared" si="1"/>
        <v>19.62</v>
      </c>
      <c r="M41" s="19">
        <v>112</v>
      </c>
      <c r="N41" s="19">
        <v>112</v>
      </c>
      <c r="O41" s="20">
        <f t="shared" si="9"/>
        <v>100</v>
      </c>
      <c r="P41" s="20">
        <f t="shared" si="2"/>
        <v>50</v>
      </c>
      <c r="Q41" s="26">
        <f t="shared" si="10"/>
        <v>99.62</v>
      </c>
    </row>
    <row r="42" spans="2:17" ht="23.25" customHeight="1">
      <c r="B42" s="19">
        <v>39</v>
      </c>
      <c r="C42" s="19" t="s">
        <v>209</v>
      </c>
      <c r="D42" s="36" t="s">
        <v>311</v>
      </c>
      <c r="E42" s="19">
        <v>104</v>
      </c>
      <c r="F42" s="19">
        <v>105</v>
      </c>
      <c r="G42" s="20">
        <f t="shared" si="7"/>
        <v>99.047619047619051</v>
      </c>
      <c r="H42" s="20">
        <f t="shared" si="0"/>
        <v>29.714285714285715</v>
      </c>
      <c r="I42" s="19">
        <v>93</v>
      </c>
      <c r="J42" s="19">
        <v>105</v>
      </c>
      <c r="K42" s="20">
        <f t="shared" si="8"/>
        <v>88.571428571428569</v>
      </c>
      <c r="L42" s="20">
        <f t="shared" si="1"/>
        <v>17.714285714285715</v>
      </c>
      <c r="M42" s="19">
        <v>100</v>
      </c>
      <c r="N42" s="19">
        <v>105</v>
      </c>
      <c r="O42" s="20">
        <f t="shared" si="9"/>
        <v>95.238095238095227</v>
      </c>
      <c r="P42" s="20">
        <f t="shared" si="2"/>
        <v>47.619047619047613</v>
      </c>
      <c r="Q42" s="20">
        <f t="shared" si="10"/>
        <v>95.047619047619037</v>
      </c>
    </row>
    <row r="43" spans="2:17" ht="21.75" customHeight="1">
      <c r="B43" s="19">
        <v>40</v>
      </c>
      <c r="C43" s="19" t="s">
        <v>210</v>
      </c>
      <c r="D43" s="36" t="s">
        <v>140</v>
      </c>
      <c r="E43" s="19">
        <v>634</v>
      </c>
      <c r="F43" s="19">
        <v>638</v>
      </c>
      <c r="G43" s="26">
        <v>99</v>
      </c>
      <c r="H43" s="26">
        <f t="shared" si="0"/>
        <v>29.7</v>
      </c>
      <c r="I43" s="19">
        <v>631</v>
      </c>
      <c r="J43" s="19">
        <v>638</v>
      </c>
      <c r="K43" s="26">
        <v>98.4</v>
      </c>
      <c r="L43" s="26">
        <f t="shared" si="1"/>
        <v>19.680000000000003</v>
      </c>
      <c r="M43" s="19">
        <v>635</v>
      </c>
      <c r="N43" s="19">
        <v>638</v>
      </c>
      <c r="O43" s="26">
        <v>99.3</v>
      </c>
      <c r="P43" s="26">
        <f t="shared" si="2"/>
        <v>49.65</v>
      </c>
      <c r="Q43" s="26">
        <f t="shared" si="10"/>
        <v>99.03</v>
      </c>
    </row>
    <row r="44" spans="2:17" ht="21" customHeight="1">
      <c r="B44" s="19">
        <v>41</v>
      </c>
      <c r="C44" s="19" t="s">
        <v>141</v>
      </c>
      <c r="D44" s="36" t="s">
        <v>142</v>
      </c>
      <c r="E44" s="19">
        <v>81</v>
      </c>
      <c r="F44" s="19">
        <v>82</v>
      </c>
      <c r="G44" s="26">
        <v>99</v>
      </c>
      <c r="H44" s="26">
        <f t="shared" si="0"/>
        <v>29.7</v>
      </c>
      <c r="I44" s="19">
        <v>80</v>
      </c>
      <c r="J44" s="19">
        <v>82</v>
      </c>
      <c r="K44" s="26">
        <v>97.9</v>
      </c>
      <c r="L44" s="26">
        <f t="shared" si="1"/>
        <v>19.580000000000002</v>
      </c>
      <c r="M44" s="19">
        <v>81</v>
      </c>
      <c r="N44" s="19">
        <v>82</v>
      </c>
      <c r="O44" s="26">
        <v>99</v>
      </c>
      <c r="P44" s="26">
        <f t="shared" si="2"/>
        <v>49.5</v>
      </c>
      <c r="Q44" s="26">
        <f t="shared" si="10"/>
        <v>98.78</v>
      </c>
    </row>
    <row r="45" spans="2:17" ht="22.5" customHeight="1">
      <c r="B45" s="19">
        <v>42</v>
      </c>
      <c r="C45" s="19" t="s">
        <v>143</v>
      </c>
      <c r="D45" s="36" t="s">
        <v>144</v>
      </c>
      <c r="E45" s="19">
        <v>110</v>
      </c>
      <c r="F45" s="19">
        <v>110</v>
      </c>
      <c r="G45" s="20">
        <f t="shared" si="7"/>
        <v>100</v>
      </c>
      <c r="H45" s="20">
        <f t="shared" si="0"/>
        <v>30</v>
      </c>
      <c r="I45" s="19">
        <v>109</v>
      </c>
      <c r="J45" s="19">
        <v>110</v>
      </c>
      <c r="K45" s="20">
        <f t="shared" si="8"/>
        <v>99.090909090909093</v>
      </c>
      <c r="L45" s="20">
        <f t="shared" si="1"/>
        <v>19.81818181818182</v>
      </c>
      <c r="M45" s="19">
        <v>110</v>
      </c>
      <c r="N45" s="19">
        <v>110</v>
      </c>
      <c r="O45" s="20">
        <f t="shared" si="9"/>
        <v>100</v>
      </c>
      <c r="P45" s="20">
        <f t="shared" si="2"/>
        <v>50</v>
      </c>
      <c r="Q45" s="20">
        <f t="shared" si="10"/>
        <v>99.818181818181813</v>
      </c>
    </row>
    <row r="46" spans="2:17" ht="22.5" customHeight="1">
      <c r="B46" s="19">
        <v>43</v>
      </c>
      <c r="C46" s="19" t="s">
        <v>211</v>
      </c>
      <c r="D46" s="36" t="s">
        <v>145</v>
      </c>
      <c r="E46" s="19">
        <v>693</v>
      </c>
      <c r="F46" s="19">
        <v>694</v>
      </c>
      <c r="G46" s="26">
        <v>99.99</v>
      </c>
      <c r="H46" s="26">
        <f t="shared" si="0"/>
        <v>29.996999999999996</v>
      </c>
      <c r="I46" s="19">
        <v>692</v>
      </c>
      <c r="J46" s="19">
        <v>694</v>
      </c>
      <c r="K46" s="26">
        <v>99.99</v>
      </c>
      <c r="L46" s="26">
        <f t="shared" si="1"/>
        <v>19.998000000000001</v>
      </c>
      <c r="M46" s="19">
        <v>693</v>
      </c>
      <c r="N46" s="19">
        <v>694</v>
      </c>
      <c r="O46" s="26">
        <v>99.99</v>
      </c>
      <c r="P46" s="26">
        <f t="shared" si="2"/>
        <v>49.994999999999997</v>
      </c>
      <c r="Q46" s="26">
        <f t="shared" si="10"/>
        <v>99.99</v>
      </c>
    </row>
    <row r="47" spans="2:17" ht="24.75" customHeight="1">
      <c r="B47" s="19">
        <v>44</v>
      </c>
      <c r="C47" s="19" t="s">
        <v>212</v>
      </c>
      <c r="D47" s="36" t="s">
        <v>146</v>
      </c>
      <c r="E47" s="19">
        <v>63</v>
      </c>
      <c r="F47" s="19">
        <v>65</v>
      </c>
      <c r="G47" s="26">
        <v>97</v>
      </c>
      <c r="H47" s="26">
        <f t="shared" si="0"/>
        <v>29.099999999999998</v>
      </c>
      <c r="I47" s="19">
        <v>63</v>
      </c>
      <c r="J47" s="19">
        <v>65</v>
      </c>
      <c r="K47" s="26">
        <v>97</v>
      </c>
      <c r="L47" s="26">
        <f t="shared" si="1"/>
        <v>19.400000000000002</v>
      </c>
      <c r="M47" s="19">
        <v>63</v>
      </c>
      <c r="N47" s="19">
        <v>65</v>
      </c>
      <c r="O47" s="26">
        <v>97</v>
      </c>
      <c r="P47" s="26">
        <f t="shared" si="2"/>
        <v>48.5</v>
      </c>
      <c r="Q47" s="26">
        <f t="shared" si="10"/>
        <v>97</v>
      </c>
    </row>
    <row r="48" spans="2:17" ht="23.25" customHeight="1">
      <c r="B48" s="19">
        <v>45</v>
      </c>
      <c r="C48" s="19" t="s">
        <v>213</v>
      </c>
      <c r="D48" s="36" t="s">
        <v>147</v>
      </c>
      <c r="E48" s="19">
        <v>91</v>
      </c>
      <c r="F48" s="19">
        <v>93</v>
      </c>
      <c r="G48" s="26">
        <v>98.1</v>
      </c>
      <c r="H48" s="26">
        <f t="shared" si="0"/>
        <v>29.429999999999996</v>
      </c>
      <c r="I48" s="19">
        <v>92</v>
      </c>
      <c r="J48" s="19">
        <v>93</v>
      </c>
      <c r="K48" s="20">
        <f t="shared" si="8"/>
        <v>98.924731182795696</v>
      </c>
      <c r="L48" s="20">
        <f t="shared" si="1"/>
        <v>19.78494623655914</v>
      </c>
      <c r="M48" s="19">
        <v>92</v>
      </c>
      <c r="N48" s="19">
        <v>93</v>
      </c>
      <c r="O48" s="20">
        <f t="shared" si="9"/>
        <v>98.924731182795696</v>
      </c>
      <c r="P48" s="20">
        <f t="shared" si="2"/>
        <v>49.462365591397848</v>
      </c>
      <c r="Q48" s="26">
        <f t="shared" si="10"/>
        <v>98.677311827956984</v>
      </c>
    </row>
    <row r="49" spans="2:17" ht="21" customHeight="1">
      <c r="B49" s="19">
        <v>46</v>
      </c>
      <c r="C49" s="19" t="s">
        <v>214</v>
      </c>
      <c r="D49" s="36" t="s">
        <v>148</v>
      </c>
      <c r="E49" s="19">
        <v>407</v>
      </c>
      <c r="F49" s="19">
        <v>407</v>
      </c>
      <c r="G49" s="20">
        <f t="shared" si="7"/>
        <v>100</v>
      </c>
      <c r="H49" s="20">
        <f t="shared" si="0"/>
        <v>30</v>
      </c>
      <c r="I49" s="19">
        <v>407</v>
      </c>
      <c r="J49" s="19">
        <v>407</v>
      </c>
      <c r="K49" s="20">
        <f t="shared" si="8"/>
        <v>100</v>
      </c>
      <c r="L49" s="20">
        <f t="shared" si="1"/>
        <v>20</v>
      </c>
      <c r="M49" s="19">
        <v>406</v>
      </c>
      <c r="N49" s="19">
        <v>407</v>
      </c>
      <c r="O49" s="26">
        <v>99.9</v>
      </c>
      <c r="P49" s="26">
        <f t="shared" si="2"/>
        <v>49.95</v>
      </c>
      <c r="Q49" s="26">
        <f t="shared" si="10"/>
        <v>99.95</v>
      </c>
    </row>
    <row r="50" spans="2:17" ht="20.25" customHeight="1">
      <c r="B50" s="19">
        <v>47</v>
      </c>
      <c r="C50" s="19" t="s">
        <v>215</v>
      </c>
      <c r="D50" s="36" t="s">
        <v>149</v>
      </c>
      <c r="E50" s="19">
        <v>72</v>
      </c>
      <c r="F50" s="19">
        <v>77</v>
      </c>
      <c r="G50" s="26">
        <v>92.7</v>
      </c>
      <c r="H50" s="26">
        <f t="shared" si="0"/>
        <v>27.81</v>
      </c>
      <c r="I50" s="19">
        <v>73</v>
      </c>
      <c r="J50" s="19">
        <v>78</v>
      </c>
      <c r="K50" s="20">
        <f t="shared" si="8"/>
        <v>93.589743589743591</v>
      </c>
      <c r="L50" s="20">
        <f t="shared" si="1"/>
        <v>18.717948717948719</v>
      </c>
      <c r="M50" s="19">
        <v>76</v>
      </c>
      <c r="N50" s="19">
        <v>78</v>
      </c>
      <c r="O50" s="20">
        <f t="shared" si="9"/>
        <v>97.435897435897431</v>
      </c>
      <c r="P50" s="20">
        <f t="shared" si="2"/>
        <v>48.717948717948715</v>
      </c>
      <c r="Q50" s="26">
        <f t="shared" si="10"/>
        <v>95.245897435897433</v>
      </c>
    </row>
    <row r="51" spans="2:17" ht="22.5" customHeight="1">
      <c r="B51" s="19">
        <v>48</v>
      </c>
      <c r="C51" s="19" t="s">
        <v>216</v>
      </c>
      <c r="D51" s="36" t="s">
        <v>150</v>
      </c>
      <c r="E51" s="19">
        <v>117</v>
      </c>
      <c r="F51" s="19">
        <v>117</v>
      </c>
      <c r="G51" s="20">
        <f t="shared" si="7"/>
        <v>100</v>
      </c>
      <c r="H51" s="20">
        <f t="shared" si="0"/>
        <v>30</v>
      </c>
      <c r="I51" s="19">
        <v>117</v>
      </c>
      <c r="J51" s="19">
        <v>117</v>
      </c>
      <c r="K51" s="20">
        <f t="shared" si="8"/>
        <v>100</v>
      </c>
      <c r="L51" s="20">
        <f t="shared" si="1"/>
        <v>20</v>
      </c>
      <c r="M51" s="19">
        <v>116</v>
      </c>
      <c r="N51" s="19">
        <v>117</v>
      </c>
      <c r="O51" s="26">
        <v>99</v>
      </c>
      <c r="P51" s="26">
        <f t="shared" si="2"/>
        <v>49.5</v>
      </c>
      <c r="Q51" s="26">
        <f t="shared" si="10"/>
        <v>99.5</v>
      </c>
    </row>
    <row r="52" spans="2:17" ht="20.25" customHeight="1">
      <c r="B52" s="19">
        <v>49</v>
      </c>
      <c r="C52" s="19" t="s">
        <v>217</v>
      </c>
      <c r="D52" s="36" t="s">
        <v>151</v>
      </c>
      <c r="E52" s="19">
        <v>456</v>
      </c>
      <c r="F52" s="19">
        <v>456</v>
      </c>
      <c r="G52" s="20">
        <f t="shared" si="7"/>
        <v>100</v>
      </c>
      <c r="H52" s="20">
        <f t="shared" si="0"/>
        <v>30</v>
      </c>
      <c r="I52" s="19">
        <v>456</v>
      </c>
      <c r="J52" s="19">
        <v>456</v>
      </c>
      <c r="K52" s="20">
        <f t="shared" si="8"/>
        <v>100</v>
      </c>
      <c r="L52" s="20">
        <f t="shared" si="1"/>
        <v>20</v>
      </c>
      <c r="M52" s="19">
        <v>456</v>
      </c>
      <c r="N52" s="19">
        <v>456</v>
      </c>
      <c r="O52" s="20">
        <f t="shared" si="9"/>
        <v>100</v>
      </c>
      <c r="P52" s="20">
        <f t="shared" si="2"/>
        <v>50</v>
      </c>
      <c r="Q52" s="20">
        <f t="shared" si="10"/>
        <v>100</v>
      </c>
    </row>
    <row r="53" spans="2:17" ht="22.5" customHeight="1">
      <c r="B53" s="19">
        <v>50</v>
      </c>
      <c r="C53" s="19" t="s">
        <v>218</v>
      </c>
      <c r="D53" s="36" t="s">
        <v>152</v>
      </c>
      <c r="E53" s="19">
        <v>259</v>
      </c>
      <c r="F53" s="19">
        <v>259</v>
      </c>
      <c r="G53" s="20">
        <f t="shared" si="7"/>
        <v>100</v>
      </c>
      <c r="H53" s="20">
        <f t="shared" si="0"/>
        <v>30</v>
      </c>
      <c r="I53" s="19">
        <v>257</v>
      </c>
      <c r="J53" s="19">
        <v>259</v>
      </c>
      <c r="K53" s="26">
        <v>99.1</v>
      </c>
      <c r="L53" s="26">
        <f t="shared" si="1"/>
        <v>19.82</v>
      </c>
      <c r="M53" s="19">
        <v>257</v>
      </c>
      <c r="N53" s="19">
        <v>259</v>
      </c>
      <c r="O53" s="26">
        <v>99.1</v>
      </c>
      <c r="P53" s="26">
        <f t="shared" si="2"/>
        <v>49.55</v>
      </c>
      <c r="Q53" s="26">
        <f t="shared" si="10"/>
        <v>99.37</v>
      </c>
    </row>
    <row r="54" spans="2:17" ht="21" customHeight="1">
      <c r="B54" s="19">
        <v>51</v>
      </c>
      <c r="C54" s="19" t="s">
        <v>219</v>
      </c>
      <c r="D54" s="36" t="s">
        <v>153</v>
      </c>
      <c r="E54" s="19">
        <v>91</v>
      </c>
      <c r="F54" s="19">
        <v>91</v>
      </c>
      <c r="G54" s="20">
        <f t="shared" si="7"/>
        <v>100</v>
      </c>
      <c r="H54" s="20">
        <f t="shared" si="0"/>
        <v>30</v>
      </c>
      <c r="I54" s="19">
        <v>90</v>
      </c>
      <c r="J54" s="19">
        <v>91</v>
      </c>
      <c r="K54" s="26">
        <v>99</v>
      </c>
      <c r="L54" s="26">
        <f t="shared" si="1"/>
        <v>19.8</v>
      </c>
      <c r="M54" s="19">
        <v>90</v>
      </c>
      <c r="N54" s="19">
        <v>91</v>
      </c>
      <c r="O54" s="26">
        <v>99</v>
      </c>
      <c r="P54" s="26">
        <f t="shared" si="2"/>
        <v>49.5</v>
      </c>
      <c r="Q54" s="26">
        <f t="shared" si="10"/>
        <v>99.3</v>
      </c>
    </row>
    <row r="55" spans="2:17" ht="22.5" customHeight="1">
      <c r="B55" s="19">
        <v>52</v>
      </c>
      <c r="C55" s="19" t="s">
        <v>220</v>
      </c>
      <c r="D55" s="36" t="s">
        <v>154</v>
      </c>
      <c r="E55" s="19">
        <v>285</v>
      </c>
      <c r="F55" s="19">
        <v>287</v>
      </c>
      <c r="G55" s="26">
        <v>99.4</v>
      </c>
      <c r="H55" s="26">
        <f t="shared" si="0"/>
        <v>29.82</v>
      </c>
      <c r="I55" s="19">
        <v>284</v>
      </c>
      <c r="J55" s="19">
        <v>287</v>
      </c>
      <c r="K55" s="26">
        <v>99.1</v>
      </c>
      <c r="L55" s="26">
        <f t="shared" si="1"/>
        <v>19.82</v>
      </c>
      <c r="M55" s="19">
        <v>286</v>
      </c>
      <c r="N55" s="19">
        <v>287</v>
      </c>
      <c r="O55" s="20">
        <f t="shared" si="9"/>
        <v>99.651567944250871</v>
      </c>
      <c r="P55" s="20">
        <f t="shared" si="2"/>
        <v>49.825783972125436</v>
      </c>
      <c r="Q55" s="26">
        <f t="shared" si="10"/>
        <v>99.465783972125436</v>
      </c>
    </row>
    <row r="56" spans="2:17" ht="20.25" customHeight="1">
      <c r="B56" s="19">
        <v>53</v>
      </c>
      <c r="C56" s="19" t="s">
        <v>221</v>
      </c>
      <c r="D56" s="36" t="s">
        <v>155</v>
      </c>
      <c r="E56" s="19">
        <v>93</v>
      </c>
      <c r="F56" s="19">
        <v>93</v>
      </c>
      <c r="G56" s="20">
        <f t="shared" si="7"/>
        <v>100</v>
      </c>
      <c r="H56" s="20">
        <f t="shared" si="0"/>
        <v>30</v>
      </c>
      <c r="I56" s="19">
        <v>91</v>
      </c>
      <c r="J56" s="19">
        <v>93</v>
      </c>
      <c r="K56" s="20">
        <f t="shared" si="8"/>
        <v>97.849462365591393</v>
      </c>
      <c r="L56" s="20">
        <f t="shared" si="1"/>
        <v>19.56989247311828</v>
      </c>
      <c r="M56" s="19">
        <v>93</v>
      </c>
      <c r="N56" s="19">
        <v>93</v>
      </c>
      <c r="O56" s="20">
        <f t="shared" si="9"/>
        <v>100</v>
      </c>
      <c r="P56" s="20">
        <f t="shared" si="2"/>
        <v>50</v>
      </c>
      <c r="Q56" s="20">
        <f t="shared" si="10"/>
        <v>99.569892473118273</v>
      </c>
    </row>
    <row r="57" spans="2:17" ht="18.75" customHeight="1">
      <c r="B57" s="19">
        <v>54</v>
      </c>
      <c r="C57" s="19" t="s">
        <v>222</v>
      </c>
      <c r="D57" s="36" t="s">
        <v>156</v>
      </c>
      <c r="E57" s="19">
        <v>147</v>
      </c>
      <c r="F57" s="19">
        <v>147</v>
      </c>
      <c r="G57" s="20">
        <f t="shared" si="7"/>
        <v>100</v>
      </c>
      <c r="H57" s="20">
        <f t="shared" si="0"/>
        <v>30</v>
      </c>
      <c r="I57" s="19">
        <v>145</v>
      </c>
      <c r="J57" s="19">
        <v>147</v>
      </c>
      <c r="K57" s="26">
        <v>98.2</v>
      </c>
      <c r="L57" s="26">
        <f t="shared" si="1"/>
        <v>19.64</v>
      </c>
      <c r="M57" s="19">
        <v>146</v>
      </c>
      <c r="N57" s="19">
        <v>147</v>
      </c>
      <c r="O57" s="26">
        <v>99.1</v>
      </c>
      <c r="P57" s="26">
        <f t="shared" si="2"/>
        <v>49.55</v>
      </c>
      <c r="Q57" s="26">
        <f t="shared" si="10"/>
        <v>99.19</v>
      </c>
    </row>
    <row r="58" spans="2:17" ht="18" customHeight="1">
      <c r="B58" s="19">
        <v>55</v>
      </c>
      <c r="C58" s="19" t="s">
        <v>222</v>
      </c>
      <c r="D58" s="36" t="s">
        <v>157</v>
      </c>
      <c r="E58" s="19">
        <v>52</v>
      </c>
      <c r="F58" s="19">
        <v>53</v>
      </c>
      <c r="G58" s="26">
        <v>98</v>
      </c>
      <c r="H58" s="26">
        <f t="shared" si="0"/>
        <v>29.4</v>
      </c>
      <c r="I58" s="19">
        <v>49</v>
      </c>
      <c r="J58" s="19">
        <v>53</v>
      </c>
      <c r="K58" s="26">
        <v>92.2</v>
      </c>
      <c r="L58" s="26">
        <f t="shared" si="1"/>
        <v>18.440000000000001</v>
      </c>
      <c r="M58" s="19">
        <v>50</v>
      </c>
      <c r="N58" s="19">
        <v>53</v>
      </c>
      <c r="O58" s="26">
        <v>94</v>
      </c>
      <c r="P58" s="26">
        <f t="shared" si="2"/>
        <v>47</v>
      </c>
      <c r="Q58" s="26">
        <f t="shared" si="10"/>
        <v>94.84</v>
      </c>
    </row>
    <row r="59" spans="2:17" ht="20.25" customHeight="1">
      <c r="B59" s="19">
        <v>56</v>
      </c>
      <c r="C59" s="19" t="s">
        <v>223</v>
      </c>
      <c r="D59" s="36" t="s">
        <v>158</v>
      </c>
      <c r="E59" s="19">
        <v>60</v>
      </c>
      <c r="F59" s="19">
        <v>64</v>
      </c>
      <c r="G59" s="26">
        <v>94</v>
      </c>
      <c r="H59" s="26">
        <f t="shared" si="0"/>
        <v>28.2</v>
      </c>
      <c r="I59" s="19">
        <v>60</v>
      </c>
      <c r="J59" s="19">
        <v>64</v>
      </c>
      <c r="K59" s="26">
        <v>94</v>
      </c>
      <c r="L59" s="26">
        <f t="shared" si="1"/>
        <v>18.8</v>
      </c>
      <c r="M59" s="19">
        <v>60</v>
      </c>
      <c r="N59" s="19">
        <v>64</v>
      </c>
      <c r="O59" s="26">
        <v>94</v>
      </c>
      <c r="P59" s="26">
        <f t="shared" si="2"/>
        <v>47</v>
      </c>
      <c r="Q59" s="26">
        <f t="shared" si="10"/>
        <v>94</v>
      </c>
    </row>
    <row r="60" spans="2:17" ht="20.25" customHeight="1">
      <c r="B60" s="19">
        <v>57</v>
      </c>
      <c r="C60" s="19" t="s">
        <v>223</v>
      </c>
      <c r="D60" s="36" t="s">
        <v>159</v>
      </c>
      <c r="E60" s="19">
        <v>125</v>
      </c>
      <c r="F60" s="19">
        <v>125</v>
      </c>
      <c r="G60" s="20">
        <f t="shared" si="7"/>
        <v>100</v>
      </c>
      <c r="H60" s="20">
        <f t="shared" si="0"/>
        <v>30</v>
      </c>
      <c r="I60" s="19">
        <v>125</v>
      </c>
      <c r="J60" s="19">
        <v>125</v>
      </c>
      <c r="K60" s="20">
        <f t="shared" si="8"/>
        <v>100</v>
      </c>
      <c r="L60" s="20">
        <f t="shared" si="1"/>
        <v>20</v>
      </c>
      <c r="M60" s="19">
        <v>125</v>
      </c>
      <c r="N60" s="19">
        <v>125</v>
      </c>
      <c r="O60" s="20">
        <f t="shared" si="9"/>
        <v>100</v>
      </c>
      <c r="P60" s="20">
        <f t="shared" si="2"/>
        <v>50</v>
      </c>
      <c r="Q60" s="20">
        <f t="shared" si="10"/>
        <v>100</v>
      </c>
    </row>
    <row r="61" spans="2:17" ht="18.75" customHeight="1">
      <c r="B61" s="19">
        <v>58</v>
      </c>
      <c r="C61" s="19" t="s">
        <v>224</v>
      </c>
      <c r="D61" s="36" t="s">
        <v>160</v>
      </c>
      <c r="E61" s="19">
        <v>218</v>
      </c>
      <c r="F61" s="19">
        <v>218</v>
      </c>
      <c r="G61" s="20">
        <f t="shared" si="7"/>
        <v>100</v>
      </c>
      <c r="H61" s="20">
        <f t="shared" si="0"/>
        <v>30</v>
      </c>
      <c r="I61" s="19">
        <v>217</v>
      </c>
      <c r="J61" s="19">
        <v>218</v>
      </c>
      <c r="K61" s="26">
        <v>99.2</v>
      </c>
      <c r="L61" s="26">
        <f t="shared" si="1"/>
        <v>19.840000000000003</v>
      </c>
      <c r="M61" s="19">
        <v>217</v>
      </c>
      <c r="N61" s="19">
        <v>218</v>
      </c>
      <c r="O61" s="26">
        <v>99.2</v>
      </c>
      <c r="P61" s="26">
        <f t="shared" si="2"/>
        <v>49.6</v>
      </c>
      <c r="Q61" s="26">
        <f t="shared" si="10"/>
        <v>99.44</v>
      </c>
    </row>
    <row r="62" spans="2:17" ht="20.25" customHeight="1">
      <c r="B62" s="19">
        <v>59</v>
      </c>
      <c r="C62" s="19" t="s">
        <v>225</v>
      </c>
      <c r="D62" s="36" t="s">
        <v>161</v>
      </c>
      <c r="E62" s="19">
        <v>703</v>
      </c>
      <c r="F62" s="19">
        <v>703</v>
      </c>
      <c r="G62" s="20">
        <f t="shared" si="7"/>
        <v>100</v>
      </c>
      <c r="H62" s="20">
        <f t="shared" si="0"/>
        <v>30</v>
      </c>
      <c r="I62" s="19">
        <v>696</v>
      </c>
      <c r="J62" s="19">
        <v>703</v>
      </c>
      <c r="K62" s="20">
        <f t="shared" si="8"/>
        <v>99.004267425320052</v>
      </c>
      <c r="L62" s="20">
        <f t="shared" si="1"/>
        <v>19.80085348506401</v>
      </c>
      <c r="M62" s="19">
        <v>703</v>
      </c>
      <c r="N62" s="19">
        <v>703</v>
      </c>
      <c r="O62" s="20">
        <f t="shared" si="9"/>
        <v>100</v>
      </c>
      <c r="P62" s="20">
        <f t="shared" si="2"/>
        <v>50</v>
      </c>
      <c r="Q62" s="20">
        <f t="shared" si="10"/>
        <v>99.80085348506401</v>
      </c>
    </row>
    <row r="63" spans="2:17" ht="18.75" customHeight="1">
      <c r="B63" s="19">
        <v>60</v>
      </c>
      <c r="C63" s="19" t="s">
        <v>226</v>
      </c>
      <c r="D63" s="36" t="s">
        <v>162</v>
      </c>
      <c r="E63" s="19">
        <v>256</v>
      </c>
      <c r="F63" s="19">
        <v>260</v>
      </c>
      <c r="G63" s="26">
        <v>98.3</v>
      </c>
      <c r="H63" s="26">
        <f t="shared" si="0"/>
        <v>29.49</v>
      </c>
      <c r="I63" s="19">
        <v>257</v>
      </c>
      <c r="J63" s="19">
        <v>260</v>
      </c>
      <c r="K63" s="26">
        <v>98.6</v>
      </c>
      <c r="L63" s="26">
        <f t="shared" si="1"/>
        <v>19.72</v>
      </c>
      <c r="M63" s="19">
        <v>255</v>
      </c>
      <c r="N63" s="19">
        <v>260</v>
      </c>
      <c r="O63" s="20">
        <f t="shared" si="9"/>
        <v>98.076923076923066</v>
      </c>
      <c r="P63" s="20">
        <f t="shared" si="2"/>
        <v>49.038461538461533</v>
      </c>
      <c r="Q63" s="26">
        <f t="shared" si="10"/>
        <v>98.248461538461527</v>
      </c>
    </row>
    <row r="64" spans="2:17" ht="20.25" customHeight="1">
      <c r="B64" s="19">
        <v>61</v>
      </c>
      <c r="C64" s="19" t="s">
        <v>227</v>
      </c>
      <c r="D64" s="36" t="s">
        <v>163</v>
      </c>
      <c r="E64" s="19">
        <v>299</v>
      </c>
      <c r="F64" s="19">
        <v>305</v>
      </c>
      <c r="G64" s="20">
        <f t="shared" si="7"/>
        <v>98.032786885245898</v>
      </c>
      <c r="H64" s="20">
        <f t="shared" si="0"/>
        <v>29.409836065573767</v>
      </c>
      <c r="I64" s="19">
        <v>298</v>
      </c>
      <c r="J64" s="19">
        <v>305</v>
      </c>
      <c r="K64" s="26">
        <v>97.8</v>
      </c>
      <c r="L64" s="26">
        <f t="shared" si="1"/>
        <v>19.560000000000002</v>
      </c>
      <c r="M64" s="19">
        <v>301</v>
      </c>
      <c r="N64" s="19">
        <v>305</v>
      </c>
      <c r="O64" s="26">
        <v>98.8</v>
      </c>
      <c r="P64" s="26">
        <f t="shared" si="2"/>
        <v>49.4</v>
      </c>
      <c r="Q64" s="26">
        <f t="shared" si="10"/>
        <v>98.369836065573764</v>
      </c>
    </row>
    <row r="65" spans="2:17" ht="18" customHeight="1">
      <c r="B65" s="19">
        <v>62</v>
      </c>
      <c r="C65" s="19" t="s">
        <v>228</v>
      </c>
      <c r="D65" s="36" t="s">
        <v>320</v>
      </c>
      <c r="E65" s="19">
        <v>722</v>
      </c>
      <c r="F65" s="19">
        <v>724</v>
      </c>
      <c r="G65" s="26">
        <v>99.99</v>
      </c>
      <c r="H65" s="26">
        <f t="shared" si="0"/>
        <v>29.996999999999996</v>
      </c>
      <c r="I65" s="19">
        <v>721</v>
      </c>
      <c r="J65" s="19">
        <v>724</v>
      </c>
      <c r="K65" s="26">
        <v>99.8</v>
      </c>
      <c r="L65" s="26">
        <f t="shared" si="1"/>
        <v>19.96</v>
      </c>
      <c r="M65" s="19">
        <v>722</v>
      </c>
      <c r="N65" s="19">
        <v>724</v>
      </c>
      <c r="O65" s="26">
        <v>99.99</v>
      </c>
      <c r="P65" s="26">
        <f t="shared" si="2"/>
        <v>49.994999999999997</v>
      </c>
      <c r="Q65" s="26">
        <f t="shared" si="10"/>
        <v>99.951999999999998</v>
      </c>
    </row>
    <row r="66" spans="2:17" ht="21" customHeight="1">
      <c r="B66" s="19">
        <v>63</v>
      </c>
      <c r="C66" s="19" t="s">
        <v>228</v>
      </c>
      <c r="D66" s="36" t="s">
        <v>321</v>
      </c>
      <c r="E66" s="19">
        <v>568</v>
      </c>
      <c r="F66" s="19">
        <v>569</v>
      </c>
      <c r="G66" s="26">
        <v>99.9</v>
      </c>
      <c r="H66" s="26">
        <f t="shared" si="0"/>
        <v>29.97</v>
      </c>
      <c r="I66" s="19">
        <v>568</v>
      </c>
      <c r="J66" s="19">
        <v>569</v>
      </c>
      <c r="K66" s="26">
        <v>99.9</v>
      </c>
      <c r="L66" s="26">
        <f t="shared" si="1"/>
        <v>19.980000000000004</v>
      </c>
      <c r="M66" s="19">
        <v>569</v>
      </c>
      <c r="N66" s="19">
        <v>569</v>
      </c>
      <c r="O66" s="20">
        <f t="shared" si="9"/>
        <v>100</v>
      </c>
      <c r="P66" s="20">
        <f t="shared" si="2"/>
        <v>50</v>
      </c>
      <c r="Q66" s="26">
        <f t="shared" si="10"/>
        <v>99.95</v>
      </c>
    </row>
    <row r="67" spans="2:17" ht="22.5" customHeight="1">
      <c r="B67" s="19">
        <v>64</v>
      </c>
      <c r="C67" s="19" t="s">
        <v>229</v>
      </c>
      <c r="D67" s="36" t="s">
        <v>164</v>
      </c>
      <c r="E67" s="19">
        <v>538</v>
      </c>
      <c r="F67" s="19">
        <v>538</v>
      </c>
      <c r="G67" s="20">
        <f t="shared" si="7"/>
        <v>100</v>
      </c>
      <c r="H67" s="20">
        <f t="shared" si="0"/>
        <v>30</v>
      </c>
      <c r="I67" s="19">
        <v>534</v>
      </c>
      <c r="J67" s="19">
        <v>538</v>
      </c>
      <c r="K67" s="26">
        <v>99.2</v>
      </c>
      <c r="L67" s="26">
        <f t="shared" si="1"/>
        <v>19.840000000000003</v>
      </c>
      <c r="M67" s="19">
        <v>538</v>
      </c>
      <c r="N67" s="19">
        <v>538</v>
      </c>
      <c r="O67" s="20">
        <f t="shared" si="9"/>
        <v>100</v>
      </c>
      <c r="P67" s="20">
        <f t="shared" si="2"/>
        <v>50</v>
      </c>
      <c r="Q67" s="26">
        <f t="shared" si="10"/>
        <v>99.84</v>
      </c>
    </row>
    <row r="68" spans="2:17" ht="21" customHeight="1">
      <c r="B68" s="19">
        <v>65</v>
      </c>
      <c r="C68" s="19" t="s">
        <v>230</v>
      </c>
      <c r="D68" s="36" t="s">
        <v>165</v>
      </c>
      <c r="E68" s="19">
        <v>377</v>
      </c>
      <c r="F68" s="19">
        <v>379</v>
      </c>
      <c r="G68" s="26">
        <v>99.2</v>
      </c>
      <c r="H68" s="26">
        <f t="shared" si="0"/>
        <v>29.759999999999998</v>
      </c>
      <c r="I68" s="19">
        <v>376</v>
      </c>
      <c r="J68" s="19">
        <v>379</v>
      </c>
      <c r="K68" s="26">
        <v>98.8</v>
      </c>
      <c r="L68" s="26">
        <f t="shared" si="1"/>
        <v>19.760000000000002</v>
      </c>
      <c r="M68" s="19">
        <v>377</v>
      </c>
      <c r="N68" s="19">
        <v>379</v>
      </c>
      <c r="O68" s="26">
        <v>99.2</v>
      </c>
      <c r="P68" s="26">
        <f t="shared" si="2"/>
        <v>49.6</v>
      </c>
      <c r="Q68" s="26">
        <f t="shared" si="10"/>
        <v>99.12</v>
      </c>
    </row>
    <row r="69" spans="2:17" ht="21" customHeight="1">
      <c r="B69" s="19">
        <v>66</v>
      </c>
      <c r="C69" s="19" t="s">
        <v>231</v>
      </c>
      <c r="D69" s="36" t="s">
        <v>322</v>
      </c>
      <c r="E69" s="19">
        <v>71</v>
      </c>
      <c r="F69" s="19">
        <v>71</v>
      </c>
      <c r="G69" s="20">
        <f t="shared" si="7"/>
        <v>100</v>
      </c>
      <c r="H69" s="20">
        <f t="shared" ref="H69:H99" si="11">G69*0.3</f>
        <v>30</v>
      </c>
      <c r="I69" s="19">
        <v>71</v>
      </c>
      <c r="J69" s="19">
        <v>71</v>
      </c>
      <c r="K69" s="20">
        <f t="shared" si="8"/>
        <v>100</v>
      </c>
      <c r="L69" s="20">
        <f t="shared" ref="L69:L99" si="12">K69*0.2</f>
        <v>20</v>
      </c>
      <c r="M69" s="19">
        <v>71</v>
      </c>
      <c r="N69" s="19">
        <v>71</v>
      </c>
      <c r="O69" s="20">
        <f t="shared" si="9"/>
        <v>100</v>
      </c>
      <c r="P69" s="20">
        <f t="shared" ref="P69:P99" si="13">O69*0.5</f>
        <v>50</v>
      </c>
      <c r="Q69" s="20">
        <f t="shared" si="10"/>
        <v>100</v>
      </c>
    </row>
    <row r="70" spans="2:17" ht="20.25" customHeight="1">
      <c r="B70" s="19">
        <v>67</v>
      </c>
      <c r="C70" s="19" t="s">
        <v>232</v>
      </c>
      <c r="D70" s="36" t="s">
        <v>166</v>
      </c>
      <c r="E70" s="19">
        <v>164</v>
      </c>
      <c r="F70" s="19">
        <v>164</v>
      </c>
      <c r="G70" s="20">
        <f t="shared" si="7"/>
        <v>100</v>
      </c>
      <c r="H70" s="20">
        <f t="shared" si="11"/>
        <v>30</v>
      </c>
      <c r="I70" s="19">
        <v>164</v>
      </c>
      <c r="J70" s="19">
        <v>164</v>
      </c>
      <c r="K70" s="20">
        <f t="shared" si="8"/>
        <v>100</v>
      </c>
      <c r="L70" s="20">
        <f t="shared" si="12"/>
        <v>20</v>
      </c>
      <c r="M70" s="19">
        <v>163</v>
      </c>
      <c r="N70" s="19">
        <v>164</v>
      </c>
      <c r="O70" s="26">
        <v>99.9</v>
      </c>
      <c r="P70" s="26">
        <f t="shared" si="13"/>
        <v>49.95</v>
      </c>
      <c r="Q70" s="26">
        <f t="shared" si="10"/>
        <v>99.95</v>
      </c>
    </row>
    <row r="71" spans="2:17" ht="20.25" customHeight="1">
      <c r="B71" s="19">
        <v>68</v>
      </c>
      <c r="C71" s="19" t="s">
        <v>233</v>
      </c>
      <c r="D71" s="36" t="s">
        <v>167</v>
      </c>
      <c r="E71" s="19">
        <v>681</v>
      </c>
      <c r="F71" s="19">
        <v>681</v>
      </c>
      <c r="G71" s="20">
        <f t="shared" si="7"/>
        <v>100</v>
      </c>
      <c r="H71" s="20">
        <f t="shared" si="11"/>
        <v>30</v>
      </c>
      <c r="I71" s="19">
        <v>681</v>
      </c>
      <c r="J71" s="19">
        <v>681</v>
      </c>
      <c r="K71" s="20">
        <f t="shared" si="8"/>
        <v>100</v>
      </c>
      <c r="L71" s="20">
        <f t="shared" si="12"/>
        <v>20</v>
      </c>
      <c r="M71" s="19">
        <v>681</v>
      </c>
      <c r="N71" s="19">
        <v>681</v>
      </c>
      <c r="O71" s="20">
        <f t="shared" si="9"/>
        <v>100</v>
      </c>
      <c r="P71" s="20">
        <f t="shared" si="13"/>
        <v>50</v>
      </c>
      <c r="Q71" s="20">
        <f t="shared" si="10"/>
        <v>100</v>
      </c>
    </row>
    <row r="72" spans="2:17" ht="20.25" customHeight="1">
      <c r="B72" s="19">
        <v>69</v>
      </c>
      <c r="C72" s="19" t="s">
        <v>233</v>
      </c>
      <c r="D72" s="36" t="s">
        <v>168</v>
      </c>
      <c r="E72" s="19">
        <v>190</v>
      </c>
      <c r="F72" s="19">
        <v>191</v>
      </c>
      <c r="G72" s="26">
        <v>99.3</v>
      </c>
      <c r="H72" s="26">
        <f t="shared" si="11"/>
        <v>29.79</v>
      </c>
      <c r="I72" s="19">
        <v>187</v>
      </c>
      <c r="J72" s="19">
        <v>191</v>
      </c>
      <c r="K72" s="26">
        <v>97.7</v>
      </c>
      <c r="L72" s="26">
        <f t="shared" si="12"/>
        <v>19.540000000000003</v>
      </c>
      <c r="M72" s="19">
        <v>191</v>
      </c>
      <c r="N72" s="19">
        <v>191</v>
      </c>
      <c r="O72" s="20">
        <f t="shared" si="9"/>
        <v>100</v>
      </c>
      <c r="P72" s="20">
        <f t="shared" si="13"/>
        <v>50</v>
      </c>
      <c r="Q72" s="26">
        <f t="shared" si="10"/>
        <v>99.33</v>
      </c>
    </row>
    <row r="73" spans="2:17" ht="18.75" customHeight="1">
      <c r="B73" s="19">
        <v>70</v>
      </c>
      <c r="C73" s="19" t="s">
        <v>233</v>
      </c>
      <c r="D73" s="36" t="s">
        <v>169</v>
      </c>
      <c r="E73" s="19">
        <v>658</v>
      </c>
      <c r="F73" s="19">
        <v>666</v>
      </c>
      <c r="G73" s="26">
        <v>98.6</v>
      </c>
      <c r="H73" s="26">
        <f t="shared" si="11"/>
        <v>29.58</v>
      </c>
      <c r="I73" s="19">
        <v>649</v>
      </c>
      <c r="J73" s="19">
        <v>666</v>
      </c>
      <c r="K73" s="26">
        <v>97.2</v>
      </c>
      <c r="L73" s="26">
        <f t="shared" si="12"/>
        <v>19.440000000000001</v>
      </c>
      <c r="M73" s="19">
        <v>661</v>
      </c>
      <c r="N73" s="19">
        <v>666</v>
      </c>
      <c r="O73" s="20">
        <f t="shared" si="9"/>
        <v>99.249249249249246</v>
      </c>
      <c r="P73" s="20">
        <f t="shared" si="13"/>
        <v>49.624624624624623</v>
      </c>
      <c r="Q73" s="26">
        <f t="shared" si="10"/>
        <v>98.644624624624612</v>
      </c>
    </row>
    <row r="74" spans="2:17" ht="23.25" customHeight="1">
      <c r="B74" s="19">
        <v>71</v>
      </c>
      <c r="C74" s="19" t="s">
        <v>233</v>
      </c>
      <c r="D74" s="36" t="s">
        <v>170</v>
      </c>
      <c r="E74" s="19">
        <v>522</v>
      </c>
      <c r="F74" s="19">
        <v>523</v>
      </c>
      <c r="G74" s="26">
        <v>100</v>
      </c>
      <c r="H74" s="26">
        <f t="shared" si="11"/>
        <v>30</v>
      </c>
      <c r="I74" s="19">
        <v>522</v>
      </c>
      <c r="J74" s="19">
        <v>523</v>
      </c>
      <c r="K74" s="26">
        <v>100</v>
      </c>
      <c r="L74" s="26">
        <f t="shared" si="12"/>
        <v>20</v>
      </c>
      <c r="M74" s="19">
        <v>521</v>
      </c>
      <c r="N74" s="19">
        <v>523</v>
      </c>
      <c r="O74" s="26">
        <v>99.9</v>
      </c>
      <c r="P74" s="26">
        <f t="shared" si="13"/>
        <v>49.95</v>
      </c>
      <c r="Q74" s="26">
        <f t="shared" ref="Q74:Q99" si="14">H74+L74+P74</f>
        <v>99.95</v>
      </c>
    </row>
    <row r="75" spans="2:17" ht="23.25" customHeight="1">
      <c r="B75" s="19">
        <v>72</v>
      </c>
      <c r="C75" s="19" t="s">
        <v>234</v>
      </c>
      <c r="D75" s="36" t="s">
        <v>171</v>
      </c>
      <c r="E75" s="19">
        <v>56</v>
      </c>
      <c r="F75" s="19">
        <v>56</v>
      </c>
      <c r="G75" s="20">
        <f t="shared" ref="G75:G99" si="15">E75/F75*100</f>
        <v>100</v>
      </c>
      <c r="H75" s="20">
        <f t="shared" si="11"/>
        <v>30</v>
      </c>
      <c r="I75" s="19">
        <v>54</v>
      </c>
      <c r="J75" s="19">
        <v>56</v>
      </c>
      <c r="K75" s="26">
        <v>96.2</v>
      </c>
      <c r="L75" s="26">
        <f t="shared" si="12"/>
        <v>19.240000000000002</v>
      </c>
      <c r="M75" s="19">
        <v>56</v>
      </c>
      <c r="N75" s="19">
        <v>56</v>
      </c>
      <c r="O75" s="20">
        <f t="shared" ref="O75:O99" si="16">M75/N75*100</f>
        <v>100</v>
      </c>
      <c r="P75" s="20">
        <f t="shared" si="13"/>
        <v>50</v>
      </c>
      <c r="Q75" s="26">
        <f t="shared" si="14"/>
        <v>99.240000000000009</v>
      </c>
    </row>
    <row r="76" spans="2:17" ht="20.25" customHeight="1">
      <c r="B76" s="19">
        <v>73</v>
      </c>
      <c r="C76" s="19" t="s">
        <v>234</v>
      </c>
      <c r="D76" s="36" t="s">
        <v>172</v>
      </c>
      <c r="E76" s="19">
        <v>189</v>
      </c>
      <c r="F76" s="19">
        <v>190</v>
      </c>
      <c r="G76" s="26">
        <v>99.2</v>
      </c>
      <c r="H76" s="26">
        <f t="shared" si="11"/>
        <v>29.759999999999998</v>
      </c>
      <c r="I76" s="19">
        <v>186</v>
      </c>
      <c r="J76" s="19">
        <v>190</v>
      </c>
      <c r="K76" s="26">
        <v>97.2</v>
      </c>
      <c r="L76" s="26">
        <f t="shared" si="12"/>
        <v>19.440000000000001</v>
      </c>
      <c r="M76" s="19">
        <v>189</v>
      </c>
      <c r="N76" s="19">
        <v>190</v>
      </c>
      <c r="O76" s="26">
        <v>99.2</v>
      </c>
      <c r="P76" s="26">
        <f t="shared" si="13"/>
        <v>49.6</v>
      </c>
      <c r="Q76" s="26">
        <f t="shared" si="14"/>
        <v>98.800000000000011</v>
      </c>
    </row>
    <row r="77" spans="2:17" ht="21" customHeight="1">
      <c r="B77" s="19">
        <v>74</v>
      </c>
      <c r="C77" s="19" t="s">
        <v>235</v>
      </c>
      <c r="D77" s="36" t="s">
        <v>173</v>
      </c>
      <c r="E77" s="19">
        <v>640</v>
      </c>
      <c r="F77" s="19">
        <v>644</v>
      </c>
      <c r="G77" s="26">
        <v>99.7</v>
      </c>
      <c r="H77" s="26">
        <f t="shared" si="11"/>
        <v>29.91</v>
      </c>
      <c r="I77" s="19">
        <v>622</v>
      </c>
      <c r="J77" s="19">
        <v>644</v>
      </c>
      <c r="K77" s="26">
        <v>96.8</v>
      </c>
      <c r="L77" s="26">
        <f t="shared" si="12"/>
        <v>19.36</v>
      </c>
      <c r="M77" s="19">
        <v>635</v>
      </c>
      <c r="N77" s="19">
        <v>644</v>
      </c>
      <c r="O77" s="20">
        <f t="shared" si="16"/>
        <v>98.602484472049696</v>
      </c>
      <c r="P77" s="20">
        <f t="shared" si="13"/>
        <v>49.301242236024848</v>
      </c>
      <c r="Q77" s="26">
        <f t="shared" si="14"/>
        <v>98.571242236024844</v>
      </c>
    </row>
    <row r="78" spans="2:17" ht="21" customHeight="1">
      <c r="B78" s="19">
        <v>75</v>
      </c>
      <c r="C78" s="19" t="s">
        <v>236</v>
      </c>
      <c r="D78" s="36" t="s">
        <v>174</v>
      </c>
      <c r="E78" s="19">
        <v>149</v>
      </c>
      <c r="F78" s="19">
        <v>149</v>
      </c>
      <c r="G78" s="20">
        <f t="shared" si="15"/>
        <v>100</v>
      </c>
      <c r="H78" s="20">
        <f t="shared" si="11"/>
        <v>30</v>
      </c>
      <c r="I78" s="19">
        <v>149</v>
      </c>
      <c r="J78" s="19">
        <v>149</v>
      </c>
      <c r="K78" s="20">
        <f t="shared" ref="K78:K99" si="17">I78/J78*100</f>
        <v>100</v>
      </c>
      <c r="L78" s="20">
        <f t="shared" si="12"/>
        <v>20</v>
      </c>
      <c r="M78" s="19">
        <v>149</v>
      </c>
      <c r="N78" s="19">
        <v>149</v>
      </c>
      <c r="O78" s="20">
        <f t="shared" si="16"/>
        <v>100</v>
      </c>
      <c r="P78" s="20">
        <f t="shared" si="13"/>
        <v>50</v>
      </c>
      <c r="Q78" s="20">
        <f t="shared" si="14"/>
        <v>100</v>
      </c>
    </row>
    <row r="79" spans="2:17" ht="23.25" customHeight="1">
      <c r="B79" s="19">
        <v>76</v>
      </c>
      <c r="C79" s="19" t="s">
        <v>237</v>
      </c>
      <c r="D79" s="36" t="s">
        <v>175</v>
      </c>
      <c r="E79" s="19">
        <v>624</v>
      </c>
      <c r="F79" s="19">
        <v>634</v>
      </c>
      <c r="G79" s="26">
        <v>98.1</v>
      </c>
      <c r="H79" s="26">
        <f t="shared" si="11"/>
        <v>29.429999999999996</v>
      </c>
      <c r="I79" s="19">
        <v>634</v>
      </c>
      <c r="J79" s="19">
        <v>634</v>
      </c>
      <c r="K79" s="20">
        <f t="shared" si="17"/>
        <v>100</v>
      </c>
      <c r="L79" s="20">
        <f t="shared" si="12"/>
        <v>20</v>
      </c>
      <c r="M79" s="19">
        <v>634</v>
      </c>
      <c r="N79" s="19">
        <v>634</v>
      </c>
      <c r="O79" s="20">
        <f t="shared" si="16"/>
        <v>100</v>
      </c>
      <c r="P79" s="20">
        <f t="shared" si="13"/>
        <v>50</v>
      </c>
      <c r="Q79" s="26">
        <f t="shared" si="14"/>
        <v>99.429999999999993</v>
      </c>
    </row>
    <row r="80" spans="2:17" ht="20.25" customHeight="1">
      <c r="B80" s="19">
        <v>77</v>
      </c>
      <c r="C80" s="19" t="s">
        <v>238</v>
      </c>
      <c r="D80" s="36" t="s">
        <v>176</v>
      </c>
      <c r="E80" s="19">
        <v>86</v>
      </c>
      <c r="F80" s="19">
        <v>88</v>
      </c>
      <c r="G80" s="26">
        <v>98</v>
      </c>
      <c r="H80" s="26">
        <f t="shared" si="11"/>
        <v>29.4</v>
      </c>
      <c r="I80" s="19">
        <v>86</v>
      </c>
      <c r="J80" s="19">
        <v>88</v>
      </c>
      <c r="K80" s="26">
        <v>98</v>
      </c>
      <c r="L80" s="26">
        <f t="shared" si="12"/>
        <v>19.600000000000001</v>
      </c>
      <c r="M80" s="19">
        <v>86</v>
      </c>
      <c r="N80" s="19">
        <v>88</v>
      </c>
      <c r="O80" s="26">
        <v>98</v>
      </c>
      <c r="P80" s="26">
        <f t="shared" si="13"/>
        <v>49</v>
      </c>
      <c r="Q80" s="26">
        <f t="shared" si="14"/>
        <v>98</v>
      </c>
    </row>
    <row r="81" spans="2:17" ht="23.25" customHeight="1">
      <c r="B81" s="19">
        <v>78</v>
      </c>
      <c r="C81" s="19" t="s">
        <v>239</v>
      </c>
      <c r="D81" s="36" t="s">
        <v>177</v>
      </c>
      <c r="E81" s="19">
        <v>222</v>
      </c>
      <c r="F81" s="19">
        <v>222</v>
      </c>
      <c r="G81" s="20">
        <f t="shared" si="15"/>
        <v>100</v>
      </c>
      <c r="H81" s="20">
        <f t="shared" si="11"/>
        <v>30</v>
      </c>
      <c r="I81" s="19">
        <v>221</v>
      </c>
      <c r="J81" s="19">
        <v>222</v>
      </c>
      <c r="K81" s="26">
        <v>99.4</v>
      </c>
      <c r="L81" s="26">
        <f t="shared" si="12"/>
        <v>19.880000000000003</v>
      </c>
      <c r="M81" s="19">
        <v>222</v>
      </c>
      <c r="N81" s="19">
        <v>222</v>
      </c>
      <c r="O81" s="20">
        <f t="shared" si="16"/>
        <v>100</v>
      </c>
      <c r="P81" s="20">
        <f t="shared" si="13"/>
        <v>50</v>
      </c>
      <c r="Q81" s="26">
        <f t="shared" si="14"/>
        <v>99.88</v>
      </c>
    </row>
    <row r="82" spans="2:17" ht="22.5" customHeight="1">
      <c r="B82" s="19">
        <v>79</v>
      </c>
      <c r="C82" s="19" t="s">
        <v>240</v>
      </c>
      <c r="D82" s="36" t="s">
        <v>323</v>
      </c>
      <c r="E82" s="19">
        <v>134</v>
      </c>
      <c r="F82" s="19">
        <v>137</v>
      </c>
      <c r="G82" s="26">
        <v>97.3</v>
      </c>
      <c r="H82" s="26">
        <f t="shared" si="11"/>
        <v>29.189999999999998</v>
      </c>
      <c r="I82" s="19">
        <v>128</v>
      </c>
      <c r="J82" s="19">
        <v>137</v>
      </c>
      <c r="K82" s="26">
        <v>92.9</v>
      </c>
      <c r="L82" s="26">
        <f t="shared" si="12"/>
        <v>18.580000000000002</v>
      </c>
      <c r="M82" s="19">
        <v>135</v>
      </c>
      <c r="N82" s="19">
        <v>137</v>
      </c>
      <c r="O82" s="20">
        <f t="shared" si="16"/>
        <v>98.540145985401466</v>
      </c>
      <c r="P82" s="20">
        <f t="shared" si="13"/>
        <v>49.270072992700733</v>
      </c>
      <c r="Q82" s="26">
        <f t="shared" si="14"/>
        <v>97.040072992700729</v>
      </c>
    </row>
    <row r="83" spans="2:17" ht="18.75" customHeight="1">
      <c r="B83" s="19">
        <v>80</v>
      </c>
      <c r="C83" s="19" t="s">
        <v>241</v>
      </c>
      <c r="D83" s="36" t="s">
        <v>178</v>
      </c>
      <c r="E83" s="19">
        <v>247</v>
      </c>
      <c r="F83" s="19">
        <v>247</v>
      </c>
      <c r="G83" s="20">
        <f t="shared" si="15"/>
        <v>100</v>
      </c>
      <c r="H83" s="20">
        <f t="shared" si="11"/>
        <v>30</v>
      </c>
      <c r="I83" s="19">
        <v>247</v>
      </c>
      <c r="J83" s="19">
        <v>247</v>
      </c>
      <c r="K83" s="20">
        <f t="shared" si="17"/>
        <v>100</v>
      </c>
      <c r="L83" s="20">
        <f t="shared" si="12"/>
        <v>20</v>
      </c>
      <c r="M83" s="19">
        <v>247</v>
      </c>
      <c r="N83" s="19">
        <v>247</v>
      </c>
      <c r="O83" s="20">
        <f t="shared" si="16"/>
        <v>100</v>
      </c>
      <c r="P83" s="20">
        <f t="shared" si="13"/>
        <v>50</v>
      </c>
      <c r="Q83" s="20">
        <f t="shared" si="14"/>
        <v>100</v>
      </c>
    </row>
    <row r="84" spans="2:17" ht="21" customHeight="1">
      <c r="B84" s="19">
        <v>81</v>
      </c>
      <c r="C84" s="19" t="s">
        <v>241</v>
      </c>
      <c r="D84" s="36" t="s">
        <v>179</v>
      </c>
      <c r="E84" s="19">
        <v>350</v>
      </c>
      <c r="F84" s="19">
        <v>352</v>
      </c>
      <c r="G84" s="26">
        <v>99.3</v>
      </c>
      <c r="H84" s="26">
        <f t="shared" si="11"/>
        <v>29.79</v>
      </c>
      <c r="I84" s="19">
        <v>350</v>
      </c>
      <c r="J84" s="19">
        <v>352</v>
      </c>
      <c r="K84" s="26">
        <v>99.3</v>
      </c>
      <c r="L84" s="26">
        <f t="shared" si="12"/>
        <v>19.86</v>
      </c>
      <c r="M84" s="19">
        <v>350</v>
      </c>
      <c r="N84" s="19">
        <v>352</v>
      </c>
      <c r="O84" s="26">
        <v>99.3</v>
      </c>
      <c r="P84" s="26">
        <f t="shared" si="13"/>
        <v>49.65</v>
      </c>
      <c r="Q84" s="26">
        <f t="shared" si="14"/>
        <v>99.3</v>
      </c>
    </row>
    <row r="85" spans="2:17" ht="23.25" customHeight="1">
      <c r="B85" s="19">
        <v>82</v>
      </c>
      <c r="C85" s="19" t="s">
        <v>242</v>
      </c>
      <c r="D85" s="36" t="s">
        <v>180</v>
      </c>
      <c r="E85" s="19">
        <v>166</v>
      </c>
      <c r="F85" s="19">
        <v>169</v>
      </c>
      <c r="G85" s="26">
        <v>97.7</v>
      </c>
      <c r="H85" s="26">
        <f t="shared" si="11"/>
        <v>29.31</v>
      </c>
      <c r="I85" s="19">
        <v>166</v>
      </c>
      <c r="J85" s="19">
        <v>169</v>
      </c>
      <c r="K85" s="26">
        <v>97.7</v>
      </c>
      <c r="L85" s="26">
        <f t="shared" si="12"/>
        <v>19.540000000000003</v>
      </c>
      <c r="M85" s="19">
        <v>168</v>
      </c>
      <c r="N85" s="19">
        <v>169</v>
      </c>
      <c r="O85" s="26">
        <v>99.3</v>
      </c>
      <c r="P85" s="26">
        <f t="shared" si="13"/>
        <v>49.65</v>
      </c>
      <c r="Q85" s="26">
        <f t="shared" si="14"/>
        <v>98.5</v>
      </c>
    </row>
    <row r="86" spans="2:17" ht="22.5" customHeight="1">
      <c r="B86" s="19">
        <v>83</v>
      </c>
      <c r="C86" s="19" t="s">
        <v>243</v>
      </c>
      <c r="D86" s="36" t="s">
        <v>181</v>
      </c>
      <c r="E86" s="19">
        <v>168</v>
      </c>
      <c r="F86" s="19">
        <v>168</v>
      </c>
      <c r="G86" s="20">
        <f t="shared" si="15"/>
        <v>100</v>
      </c>
      <c r="H86" s="20">
        <f t="shared" si="11"/>
        <v>30</v>
      </c>
      <c r="I86" s="19">
        <v>165</v>
      </c>
      <c r="J86" s="19">
        <v>168</v>
      </c>
      <c r="K86" s="26">
        <v>98</v>
      </c>
      <c r="L86" s="26">
        <f t="shared" si="12"/>
        <v>19.600000000000001</v>
      </c>
      <c r="M86" s="19">
        <v>167</v>
      </c>
      <c r="N86" s="19">
        <v>168</v>
      </c>
      <c r="O86" s="26">
        <v>99.2</v>
      </c>
      <c r="P86" s="26">
        <f t="shared" si="13"/>
        <v>49.6</v>
      </c>
      <c r="Q86" s="26">
        <f t="shared" si="14"/>
        <v>99.2</v>
      </c>
    </row>
    <row r="87" spans="2:17" ht="25.5" customHeight="1">
      <c r="B87" s="19">
        <v>84</v>
      </c>
      <c r="C87" s="19" t="s">
        <v>243</v>
      </c>
      <c r="D87" s="36" t="s">
        <v>182</v>
      </c>
      <c r="E87" s="19">
        <v>250</v>
      </c>
      <c r="F87" s="19">
        <v>250</v>
      </c>
      <c r="G87" s="20">
        <f t="shared" si="15"/>
        <v>100</v>
      </c>
      <c r="H87" s="20">
        <f t="shared" si="11"/>
        <v>30</v>
      </c>
      <c r="I87" s="19">
        <v>249</v>
      </c>
      <c r="J87" s="19">
        <v>250</v>
      </c>
      <c r="K87" s="26">
        <v>99.5</v>
      </c>
      <c r="L87" s="26">
        <f t="shared" si="12"/>
        <v>19.900000000000002</v>
      </c>
      <c r="M87" s="19">
        <v>249</v>
      </c>
      <c r="N87" s="19">
        <v>250</v>
      </c>
      <c r="O87" s="26">
        <v>99.5</v>
      </c>
      <c r="P87" s="26">
        <f t="shared" si="13"/>
        <v>49.75</v>
      </c>
      <c r="Q87" s="26">
        <f t="shared" si="14"/>
        <v>99.65</v>
      </c>
    </row>
    <row r="88" spans="2:17" ht="23.25" customHeight="1">
      <c r="B88" s="19">
        <v>85</v>
      </c>
      <c r="C88" s="19" t="s">
        <v>244</v>
      </c>
      <c r="D88" s="36" t="s">
        <v>183</v>
      </c>
      <c r="E88" s="19">
        <v>117</v>
      </c>
      <c r="F88" s="19">
        <v>117</v>
      </c>
      <c r="G88" s="20">
        <f t="shared" si="15"/>
        <v>100</v>
      </c>
      <c r="H88" s="20">
        <f t="shared" si="11"/>
        <v>30</v>
      </c>
      <c r="I88" s="19">
        <v>117</v>
      </c>
      <c r="J88" s="19">
        <v>117</v>
      </c>
      <c r="K88" s="20">
        <f t="shared" si="17"/>
        <v>100</v>
      </c>
      <c r="L88" s="20">
        <f t="shared" si="12"/>
        <v>20</v>
      </c>
      <c r="M88" s="19">
        <v>117</v>
      </c>
      <c r="N88" s="19">
        <v>117</v>
      </c>
      <c r="O88" s="20">
        <f t="shared" si="16"/>
        <v>100</v>
      </c>
      <c r="P88" s="20">
        <f t="shared" si="13"/>
        <v>50</v>
      </c>
      <c r="Q88" s="20">
        <f t="shared" si="14"/>
        <v>100</v>
      </c>
    </row>
    <row r="89" spans="2:17" ht="21" customHeight="1">
      <c r="B89" s="19">
        <v>86</v>
      </c>
      <c r="C89" s="19" t="s">
        <v>245</v>
      </c>
      <c r="D89" s="36" t="s">
        <v>184</v>
      </c>
      <c r="E89" s="19">
        <v>60</v>
      </c>
      <c r="F89" s="19">
        <v>60</v>
      </c>
      <c r="G89" s="20">
        <f t="shared" si="15"/>
        <v>100</v>
      </c>
      <c r="H89" s="20">
        <f t="shared" si="11"/>
        <v>30</v>
      </c>
      <c r="I89" s="19">
        <v>60</v>
      </c>
      <c r="J89" s="19">
        <v>60</v>
      </c>
      <c r="K89" s="20">
        <f t="shared" si="17"/>
        <v>100</v>
      </c>
      <c r="L89" s="20">
        <f t="shared" si="12"/>
        <v>20</v>
      </c>
      <c r="M89" s="19">
        <v>60</v>
      </c>
      <c r="N89" s="19">
        <v>60</v>
      </c>
      <c r="O89" s="20">
        <f t="shared" si="16"/>
        <v>100</v>
      </c>
      <c r="P89" s="20">
        <f t="shared" si="13"/>
        <v>50</v>
      </c>
      <c r="Q89" s="20">
        <f t="shared" si="14"/>
        <v>100</v>
      </c>
    </row>
    <row r="90" spans="2:17" ht="20.25" customHeight="1">
      <c r="B90" s="19">
        <v>87</v>
      </c>
      <c r="C90" s="19" t="s">
        <v>246</v>
      </c>
      <c r="D90" s="36" t="s">
        <v>185</v>
      </c>
      <c r="E90" s="19">
        <v>88</v>
      </c>
      <c r="F90" s="19">
        <v>89</v>
      </c>
      <c r="G90" s="26">
        <v>99</v>
      </c>
      <c r="H90" s="26">
        <f t="shared" si="11"/>
        <v>29.7</v>
      </c>
      <c r="I90" s="19">
        <v>87</v>
      </c>
      <c r="J90" s="19">
        <v>89</v>
      </c>
      <c r="K90" s="20">
        <f t="shared" si="17"/>
        <v>97.752808988764045</v>
      </c>
      <c r="L90" s="20">
        <f t="shared" si="12"/>
        <v>19.55056179775281</v>
      </c>
      <c r="M90" s="19">
        <v>88</v>
      </c>
      <c r="N90" s="19">
        <v>89</v>
      </c>
      <c r="O90" s="26">
        <v>99</v>
      </c>
      <c r="P90" s="26">
        <f t="shared" si="13"/>
        <v>49.5</v>
      </c>
      <c r="Q90" s="26">
        <f t="shared" si="14"/>
        <v>98.750561797752809</v>
      </c>
    </row>
    <row r="91" spans="2:17" ht="22.5" customHeight="1">
      <c r="B91" s="19">
        <v>88</v>
      </c>
      <c r="C91" s="19" t="s">
        <v>247</v>
      </c>
      <c r="D91" s="36" t="s">
        <v>186</v>
      </c>
      <c r="E91" s="19">
        <v>248</v>
      </c>
      <c r="F91" s="19">
        <v>248</v>
      </c>
      <c r="G91" s="20">
        <f t="shared" si="15"/>
        <v>100</v>
      </c>
      <c r="H91" s="20">
        <f t="shared" si="11"/>
        <v>30</v>
      </c>
      <c r="I91" s="19">
        <v>247</v>
      </c>
      <c r="J91" s="19">
        <v>248</v>
      </c>
      <c r="K91" s="26">
        <v>99.9</v>
      </c>
      <c r="L91" s="26">
        <f t="shared" si="12"/>
        <v>19.980000000000004</v>
      </c>
      <c r="M91" s="19">
        <v>248</v>
      </c>
      <c r="N91" s="19">
        <v>248</v>
      </c>
      <c r="O91" s="20">
        <f t="shared" si="16"/>
        <v>100</v>
      </c>
      <c r="P91" s="20">
        <f t="shared" si="13"/>
        <v>50</v>
      </c>
      <c r="Q91" s="26">
        <f t="shared" si="14"/>
        <v>99.98</v>
      </c>
    </row>
    <row r="92" spans="2:17" ht="20.25" customHeight="1">
      <c r="B92" s="19">
        <v>89</v>
      </c>
      <c r="C92" s="19" t="s">
        <v>248</v>
      </c>
      <c r="D92" s="36" t="s">
        <v>187</v>
      </c>
      <c r="E92" s="19">
        <v>111</v>
      </c>
      <c r="F92" s="19">
        <v>111</v>
      </c>
      <c r="G92" s="20">
        <f t="shared" si="15"/>
        <v>100</v>
      </c>
      <c r="H92" s="20">
        <f t="shared" si="11"/>
        <v>30</v>
      </c>
      <c r="I92" s="19">
        <v>111</v>
      </c>
      <c r="J92" s="19">
        <v>111</v>
      </c>
      <c r="K92" s="20">
        <f t="shared" si="17"/>
        <v>100</v>
      </c>
      <c r="L92" s="20">
        <f t="shared" si="12"/>
        <v>20</v>
      </c>
      <c r="M92" s="19">
        <v>111</v>
      </c>
      <c r="N92" s="19">
        <v>111</v>
      </c>
      <c r="O92" s="20">
        <f t="shared" si="16"/>
        <v>100</v>
      </c>
      <c r="P92" s="20">
        <f t="shared" si="13"/>
        <v>50</v>
      </c>
      <c r="Q92" s="20">
        <f t="shared" si="14"/>
        <v>100</v>
      </c>
    </row>
    <row r="93" spans="2:17" ht="21" customHeight="1">
      <c r="B93" s="19">
        <v>90</v>
      </c>
      <c r="C93" s="19" t="s">
        <v>249</v>
      </c>
      <c r="D93" s="36" t="s">
        <v>188</v>
      </c>
      <c r="E93" s="19">
        <v>26</v>
      </c>
      <c r="F93" s="19">
        <v>27</v>
      </c>
      <c r="G93" s="26">
        <v>96.2</v>
      </c>
      <c r="H93" s="26">
        <f t="shared" si="11"/>
        <v>28.86</v>
      </c>
      <c r="I93" s="19">
        <v>27</v>
      </c>
      <c r="J93" s="19">
        <v>27</v>
      </c>
      <c r="K93" s="20">
        <f t="shared" si="17"/>
        <v>100</v>
      </c>
      <c r="L93" s="20">
        <f t="shared" si="12"/>
        <v>20</v>
      </c>
      <c r="M93" s="19">
        <v>27</v>
      </c>
      <c r="N93" s="19">
        <v>27</v>
      </c>
      <c r="O93" s="20">
        <f t="shared" si="16"/>
        <v>100</v>
      </c>
      <c r="P93" s="20">
        <f t="shared" si="13"/>
        <v>50</v>
      </c>
      <c r="Q93" s="26">
        <f t="shared" si="14"/>
        <v>98.86</v>
      </c>
    </row>
    <row r="94" spans="2:17" ht="22.5" customHeight="1">
      <c r="B94" s="19">
        <v>91</v>
      </c>
      <c r="C94" s="19" t="s">
        <v>250</v>
      </c>
      <c r="D94" s="36" t="s">
        <v>189</v>
      </c>
      <c r="E94" s="19">
        <v>156</v>
      </c>
      <c r="F94" s="19">
        <v>160</v>
      </c>
      <c r="G94" s="26">
        <v>97.3</v>
      </c>
      <c r="H94" s="26">
        <f t="shared" si="11"/>
        <v>29.189999999999998</v>
      </c>
      <c r="I94" s="19">
        <v>153</v>
      </c>
      <c r="J94" s="19">
        <v>160</v>
      </c>
      <c r="K94" s="26">
        <v>95.4</v>
      </c>
      <c r="L94" s="26">
        <f t="shared" si="12"/>
        <v>19.080000000000002</v>
      </c>
      <c r="M94" s="19">
        <v>157</v>
      </c>
      <c r="N94" s="19">
        <v>160</v>
      </c>
      <c r="O94" s="26">
        <v>98</v>
      </c>
      <c r="P94" s="26">
        <f t="shared" si="13"/>
        <v>49</v>
      </c>
      <c r="Q94" s="26">
        <f t="shared" si="14"/>
        <v>97.27</v>
      </c>
    </row>
    <row r="95" spans="2:17" ht="21" customHeight="1">
      <c r="B95" s="19">
        <v>92</v>
      </c>
      <c r="C95" s="19" t="s">
        <v>251</v>
      </c>
      <c r="D95" s="36" t="s">
        <v>190</v>
      </c>
      <c r="E95" s="19">
        <v>214</v>
      </c>
      <c r="F95" s="19">
        <v>214</v>
      </c>
      <c r="G95" s="20">
        <f t="shared" si="15"/>
        <v>100</v>
      </c>
      <c r="H95" s="20">
        <f t="shared" si="11"/>
        <v>30</v>
      </c>
      <c r="I95" s="19">
        <v>214</v>
      </c>
      <c r="J95" s="19">
        <v>214</v>
      </c>
      <c r="K95" s="20">
        <f t="shared" si="17"/>
        <v>100</v>
      </c>
      <c r="L95" s="20">
        <f t="shared" si="12"/>
        <v>20</v>
      </c>
      <c r="M95" s="19">
        <v>214</v>
      </c>
      <c r="N95" s="19">
        <v>214</v>
      </c>
      <c r="O95" s="20">
        <f t="shared" si="16"/>
        <v>100</v>
      </c>
      <c r="P95" s="20">
        <f t="shared" si="13"/>
        <v>50</v>
      </c>
      <c r="Q95" s="20">
        <f t="shared" si="14"/>
        <v>100</v>
      </c>
    </row>
    <row r="96" spans="2:17" ht="21" customHeight="1">
      <c r="B96" s="19">
        <v>93</v>
      </c>
      <c r="C96" s="19" t="s">
        <v>251</v>
      </c>
      <c r="D96" s="36" t="s">
        <v>191</v>
      </c>
      <c r="E96" s="19">
        <v>223</v>
      </c>
      <c r="F96" s="19">
        <v>223</v>
      </c>
      <c r="G96" s="20">
        <f t="shared" si="15"/>
        <v>100</v>
      </c>
      <c r="H96" s="20">
        <f t="shared" si="11"/>
        <v>30</v>
      </c>
      <c r="I96" s="19">
        <v>219</v>
      </c>
      <c r="J96" s="19">
        <v>223</v>
      </c>
      <c r="K96" s="20">
        <f t="shared" si="17"/>
        <v>98.206278026905821</v>
      </c>
      <c r="L96" s="20">
        <f t="shared" si="12"/>
        <v>19.641255605381165</v>
      </c>
      <c r="M96" s="19">
        <v>223</v>
      </c>
      <c r="N96" s="19">
        <v>223</v>
      </c>
      <c r="O96" s="20">
        <f t="shared" si="16"/>
        <v>100</v>
      </c>
      <c r="P96" s="20">
        <f t="shared" si="13"/>
        <v>50</v>
      </c>
      <c r="Q96" s="20">
        <f t="shared" si="14"/>
        <v>99.641255605381161</v>
      </c>
    </row>
    <row r="97" spans="2:17" ht="21" customHeight="1">
      <c r="B97" s="19">
        <v>94</v>
      </c>
      <c r="C97" s="19" t="s">
        <v>252</v>
      </c>
      <c r="D97" s="36" t="s">
        <v>192</v>
      </c>
      <c r="E97" s="19">
        <v>129</v>
      </c>
      <c r="F97" s="19">
        <v>129</v>
      </c>
      <c r="G97" s="20">
        <f t="shared" si="15"/>
        <v>100</v>
      </c>
      <c r="H97" s="20">
        <f t="shared" si="11"/>
        <v>30</v>
      </c>
      <c r="I97" s="19">
        <v>129</v>
      </c>
      <c r="J97" s="19">
        <v>129</v>
      </c>
      <c r="K97" s="20">
        <f t="shared" si="17"/>
        <v>100</v>
      </c>
      <c r="L97" s="20">
        <f t="shared" si="12"/>
        <v>20</v>
      </c>
      <c r="M97" s="19">
        <v>129</v>
      </c>
      <c r="N97" s="19">
        <v>129</v>
      </c>
      <c r="O97" s="20">
        <f t="shared" si="16"/>
        <v>100</v>
      </c>
      <c r="P97" s="20">
        <f t="shared" si="13"/>
        <v>50</v>
      </c>
      <c r="Q97" s="20">
        <f t="shared" si="14"/>
        <v>100</v>
      </c>
    </row>
    <row r="98" spans="2:17" ht="22.5" customHeight="1">
      <c r="B98" s="19">
        <v>95</v>
      </c>
      <c r="C98" s="19" t="s">
        <v>252</v>
      </c>
      <c r="D98" s="36" t="s">
        <v>193</v>
      </c>
      <c r="E98" s="19">
        <v>190</v>
      </c>
      <c r="F98" s="19">
        <v>197</v>
      </c>
      <c r="G98" s="26">
        <v>95.8</v>
      </c>
      <c r="H98" s="26">
        <f t="shared" si="11"/>
        <v>28.74</v>
      </c>
      <c r="I98" s="19">
        <v>191</v>
      </c>
      <c r="J98" s="19">
        <v>198</v>
      </c>
      <c r="K98" s="26">
        <v>96</v>
      </c>
      <c r="L98" s="26">
        <f t="shared" si="12"/>
        <v>19.200000000000003</v>
      </c>
      <c r="M98" s="19">
        <v>193</v>
      </c>
      <c r="N98" s="19">
        <v>198</v>
      </c>
      <c r="O98" s="20">
        <v>97.1</v>
      </c>
      <c r="P98" s="26">
        <f t="shared" si="13"/>
        <v>48.55</v>
      </c>
      <c r="Q98" s="26">
        <f t="shared" si="14"/>
        <v>96.49</v>
      </c>
    </row>
    <row r="99" spans="2:17" ht="22.5" customHeight="1">
      <c r="B99" s="19">
        <v>96</v>
      </c>
      <c r="C99" s="19" t="s">
        <v>253</v>
      </c>
      <c r="D99" s="36" t="s">
        <v>194</v>
      </c>
      <c r="E99" s="19">
        <v>229</v>
      </c>
      <c r="F99" s="19">
        <v>229</v>
      </c>
      <c r="G99" s="20">
        <f t="shared" si="15"/>
        <v>100</v>
      </c>
      <c r="H99" s="20">
        <f t="shared" si="11"/>
        <v>30</v>
      </c>
      <c r="I99" s="19">
        <v>227</v>
      </c>
      <c r="J99" s="19">
        <v>229</v>
      </c>
      <c r="K99" s="20">
        <f t="shared" si="17"/>
        <v>99.126637554585145</v>
      </c>
      <c r="L99" s="20">
        <f t="shared" si="12"/>
        <v>19.825327510917031</v>
      </c>
      <c r="M99" s="19">
        <v>229</v>
      </c>
      <c r="N99" s="19">
        <v>229</v>
      </c>
      <c r="O99" s="20">
        <f t="shared" si="16"/>
        <v>100</v>
      </c>
      <c r="P99" s="20">
        <f t="shared" si="13"/>
        <v>50</v>
      </c>
      <c r="Q99" s="20">
        <f t="shared" si="14"/>
        <v>99.825327510917035</v>
      </c>
    </row>
  </sheetData>
  <mergeCells count="8">
    <mergeCell ref="M1:P1"/>
    <mergeCell ref="Q1:Q2"/>
    <mergeCell ref="A1:A3"/>
    <mergeCell ref="B1:B3"/>
    <mergeCell ref="C1:C3"/>
    <mergeCell ref="D1:D3"/>
    <mergeCell ref="E1:H1"/>
    <mergeCell ref="I1:L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sheetPr codeName="Лист8"/>
  <dimension ref="A1:W489"/>
  <sheetViews>
    <sheetView topLeftCell="C1" zoomScale="90" zoomScaleNormal="90" workbookViewId="0">
      <pane ySplit="3" topLeftCell="A4" activePane="bottomLeft" state="frozen"/>
      <selection pane="bottomLeft" activeCell="C18" sqref="A18:XFD18"/>
    </sheetView>
  </sheetViews>
  <sheetFormatPr defaultRowHeight="15"/>
  <cols>
    <col min="1" max="1" width="9.140625" style="4"/>
    <col min="2" max="2" width="24.5703125" style="4" bestFit="1" customWidth="1"/>
    <col min="3" max="3" width="120.5703125" style="4" customWidth="1"/>
    <col min="4" max="4" width="14.140625" style="4" customWidth="1"/>
    <col min="5" max="5" width="6.85546875" style="5" customWidth="1"/>
    <col min="6" max="9" width="6.85546875" style="6" customWidth="1"/>
    <col min="10" max="13" width="6.85546875" style="4" customWidth="1"/>
    <col min="14" max="15" width="6.85546875" style="5" customWidth="1"/>
    <col min="16" max="16" width="9.140625" style="4"/>
    <col min="17" max="17" width="8.140625" style="4" customWidth="1"/>
    <col min="18" max="18" width="8.5703125" style="4" customWidth="1"/>
    <col min="19" max="21" width="9.140625" style="4"/>
    <col min="22" max="22" width="8.28515625" style="4" customWidth="1"/>
    <col min="23" max="23" width="8.140625" style="4" customWidth="1"/>
    <col min="24" max="16384" width="9.140625" style="4"/>
  </cols>
  <sheetData>
    <row r="1" spans="1:23" ht="86.25" customHeight="1">
      <c r="A1" s="58" t="s">
        <v>79</v>
      </c>
      <c r="B1" s="58" t="s">
        <v>80</v>
      </c>
      <c r="C1" s="58" t="s">
        <v>71</v>
      </c>
      <c r="D1" s="58" t="s">
        <v>81</v>
      </c>
      <c r="E1" s="90" t="s">
        <v>94</v>
      </c>
      <c r="F1" s="90"/>
      <c r="G1" s="90"/>
      <c r="H1" s="90"/>
      <c r="I1" s="90" t="s">
        <v>82</v>
      </c>
      <c r="J1" s="90"/>
      <c r="K1" s="90"/>
      <c r="L1" s="90" t="s">
        <v>83</v>
      </c>
      <c r="M1" s="90"/>
      <c r="N1" s="90"/>
      <c r="O1" s="90"/>
      <c r="P1" s="90" t="s">
        <v>84</v>
      </c>
      <c r="Q1" s="90"/>
      <c r="R1" s="90"/>
      <c r="S1" s="90"/>
      <c r="T1" s="90" t="s">
        <v>85</v>
      </c>
      <c r="U1" s="90"/>
      <c r="V1" s="90"/>
      <c r="W1" s="90"/>
    </row>
    <row r="2" spans="1:23">
      <c r="A2" s="58"/>
      <c r="B2" s="58"/>
      <c r="C2" s="58"/>
      <c r="D2" s="58"/>
      <c r="E2" s="8" t="s">
        <v>91</v>
      </c>
      <c r="F2" s="8" t="s">
        <v>92</v>
      </c>
      <c r="G2" s="8" t="s">
        <v>93</v>
      </c>
      <c r="H2" s="17" t="s">
        <v>86</v>
      </c>
      <c r="I2" s="8" t="s">
        <v>95</v>
      </c>
      <c r="J2" s="8" t="s">
        <v>96</v>
      </c>
      <c r="K2" s="17" t="s">
        <v>87</v>
      </c>
      <c r="L2" s="8" t="s">
        <v>97</v>
      </c>
      <c r="M2" s="8" t="s">
        <v>98</v>
      </c>
      <c r="N2" s="9" t="s">
        <v>99</v>
      </c>
      <c r="O2" s="18" t="s">
        <v>88</v>
      </c>
      <c r="P2" s="8" t="s">
        <v>100</v>
      </c>
      <c r="Q2" s="8" t="s">
        <v>101</v>
      </c>
      <c r="R2" s="8" t="s">
        <v>102</v>
      </c>
      <c r="S2" s="17" t="s">
        <v>89</v>
      </c>
      <c r="T2" s="8" t="s">
        <v>103</v>
      </c>
      <c r="U2" s="8" t="s">
        <v>104</v>
      </c>
      <c r="V2" s="8" t="s">
        <v>105</v>
      </c>
      <c r="W2" s="17" t="s">
        <v>90</v>
      </c>
    </row>
    <row r="3" spans="1:23">
      <c r="A3" s="58"/>
      <c r="B3" s="58"/>
      <c r="C3" s="58"/>
      <c r="D3" s="58"/>
      <c r="E3" s="10">
        <v>30</v>
      </c>
      <c r="F3" s="11">
        <v>30</v>
      </c>
      <c r="G3" s="11">
        <v>40</v>
      </c>
      <c r="H3" s="11">
        <v>100</v>
      </c>
      <c r="I3" s="10">
        <v>50</v>
      </c>
      <c r="J3" s="11">
        <v>50</v>
      </c>
      <c r="K3" s="11">
        <v>100</v>
      </c>
      <c r="L3" s="10">
        <v>30</v>
      </c>
      <c r="M3" s="11">
        <v>40</v>
      </c>
      <c r="N3" s="9">
        <v>30</v>
      </c>
      <c r="O3" s="9">
        <v>100</v>
      </c>
      <c r="P3" s="10">
        <v>40</v>
      </c>
      <c r="Q3" s="11">
        <v>40</v>
      </c>
      <c r="R3" s="11">
        <v>20</v>
      </c>
      <c r="S3" s="11">
        <v>100</v>
      </c>
      <c r="T3" s="10">
        <v>30</v>
      </c>
      <c r="U3" s="11">
        <v>20</v>
      </c>
      <c r="V3" s="11">
        <v>50</v>
      </c>
      <c r="W3" s="11">
        <v>100</v>
      </c>
    </row>
    <row r="4" spans="1:23">
      <c r="A4" s="12">
        <v>1</v>
      </c>
      <c r="B4" s="12" t="s">
        <v>199</v>
      </c>
      <c r="C4" s="12" t="s">
        <v>112</v>
      </c>
      <c r="D4" s="13">
        <f t="shared" ref="D4:D46" si="0">AVERAGE(H4,K4,O4,S4,W4)</f>
        <v>98.789999999999992</v>
      </c>
      <c r="E4" s="14">
        <f>'1ОиДинфоб'!G10</f>
        <v>30</v>
      </c>
      <c r="F4" s="14">
        <f>'1ОиДинфоб'!J10</f>
        <v>30</v>
      </c>
      <c r="G4" s="14">
        <f>'1ОиДинфоб'!P10</f>
        <v>40</v>
      </c>
      <c r="H4" s="14">
        <f t="shared" ref="H4:H46" si="1">E4+F4+G4</f>
        <v>100</v>
      </c>
      <c r="I4" s="14">
        <f>'2КомУслОц'!F11</f>
        <v>50</v>
      </c>
      <c r="J4" s="13">
        <f>'2КомУслОц'!J11</f>
        <v>49.95</v>
      </c>
      <c r="K4" s="13">
        <f t="shared" ref="K4:K46" si="2">I4+J4</f>
        <v>99.95</v>
      </c>
      <c r="L4" s="12">
        <f>'3УслДостИнвОц'!F10</f>
        <v>24</v>
      </c>
      <c r="M4" s="12">
        <f>'3УслДостИнвОц'!I10</f>
        <v>40</v>
      </c>
      <c r="N4" s="14">
        <f>'3УслДостИнвОц'!M10</f>
        <v>30</v>
      </c>
      <c r="O4" s="14">
        <f t="shared" ref="O4:O46" si="3">L4+M4+N4</f>
        <v>94</v>
      </c>
      <c r="P4" s="14">
        <f>'4ДобрВежл'!H10</f>
        <v>40</v>
      </c>
      <c r="Q4" s="14">
        <f>'4ДобрВежл'!L10</f>
        <v>40</v>
      </c>
      <c r="R4" s="14">
        <f>'4ДобрВежл'!P10</f>
        <v>20</v>
      </c>
      <c r="S4" s="14">
        <f t="shared" ref="S4:S46" si="4">SUM(P4:R4)</f>
        <v>100</v>
      </c>
      <c r="T4" s="14">
        <f>'5УдовлУсл'!H10</f>
        <v>30</v>
      </c>
      <c r="U4" s="14">
        <f>'5УдовлУсл'!L10</f>
        <v>20</v>
      </c>
      <c r="V4" s="14">
        <f>'5УдовлУсл'!P10</f>
        <v>50</v>
      </c>
      <c r="W4" s="14">
        <f t="shared" ref="W4:W46" si="5">SUM(T4:V4)</f>
        <v>100</v>
      </c>
    </row>
    <row r="5" spans="1:23">
      <c r="A5" s="12">
        <v>2</v>
      </c>
      <c r="B5" s="12" t="s">
        <v>199</v>
      </c>
      <c r="C5" s="12" t="s">
        <v>122</v>
      </c>
      <c r="D5" s="13">
        <f t="shared" si="0"/>
        <v>98.612000000000009</v>
      </c>
      <c r="E5" s="13">
        <f>'1ОиДинфоб'!G24</f>
        <v>29.1</v>
      </c>
      <c r="F5" s="14">
        <f>'1ОиДинфоб'!J24</f>
        <v>30</v>
      </c>
      <c r="G5" s="14">
        <f>'1ОиДинфоб'!P24</f>
        <v>40</v>
      </c>
      <c r="H5" s="13">
        <f t="shared" si="1"/>
        <v>99.1</v>
      </c>
      <c r="I5" s="14">
        <f>'2КомУслОц'!F25</f>
        <v>50</v>
      </c>
      <c r="J5" s="14">
        <f>'2КомУслОц'!J25</f>
        <v>50</v>
      </c>
      <c r="K5" s="14">
        <f t="shared" si="2"/>
        <v>100</v>
      </c>
      <c r="L5" s="12">
        <f>'3УслДостИнвОц'!F24</f>
        <v>24</v>
      </c>
      <c r="M5" s="12">
        <f>'3УслДостИнвОц'!I24</f>
        <v>40</v>
      </c>
      <c r="N5" s="14">
        <f>'3УслДостИнвОц'!M24</f>
        <v>30</v>
      </c>
      <c r="O5" s="14">
        <f t="shared" si="3"/>
        <v>94</v>
      </c>
      <c r="P5" s="13">
        <f>'4ДобрВежл'!H24</f>
        <v>39.960000000000008</v>
      </c>
      <c r="Q5" s="14">
        <f>'4ДобрВежл'!L24</f>
        <v>40</v>
      </c>
      <c r="R5" s="14">
        <f>'4ДобрВежл'!P24</f>
        <v>20</v>
      </c>
      <c r="S5" s="13">
        <f t="shared" si="4"/>
        <v>99.960000000000008</v>
      </c>
      <c r="T5" s="14">
        <f>'5УдовлУсл'!H24</f>
        <v>30</v>
      </c>
      <c r="U5" s="14">
        <f>'5УдовлУсл'!L24</f>
        <v>20</v>
      </c>
      <c r="V5" s="14">
        <f>'5УдовлУсл'!P24</f>
        <v>50</v>
      </c>
      <c r="W5" s="14">
        <f t="shared" si="5"/>
        <v>100</v>
      </c>
    </row>
    <row r="6" spans="1:23">
      <c r="A6" s="80">
        <v>3</v>
      </c>
      <c r="B6" s="12" t="s">
        <v>199</v>
      </c>
      <c r="C6" s="12" t="s">
        <v>110</v>
      </c>
      <c r="D6" s="13">
        <f t="shared" si="0"/>
        <v>98.517226093776046</v>
      </c>
      <c r="E6" s="13">
        <f>'1ОиДинфоб'!G8</f>
        <v>29.8</v>
      </c>
      <c r="F6" s="14">
        <f>'1ОиДинфоб'!J8</f>
        <v>30</v>
      </c>
      <c r="G6" s="14">
        <f>'1ОиДинфоб'!P8</f>
        <v>39.91836734693878</v>
      </c>
      <c r="H6" s="13">
        <f t="shared" si="1"/>
        <v>99.718367346938777</v>
      </c>
      <c r="I6" s="14">
        <f>'2КомУслОц'!F9</f>
        <v>50</v>
      </c>
      <c r="J6" s="13">
        <f>'2КомУслОц'!J9</f>
        <v>49.85</v>
      </c>
      <c r="K6" s="13">
        <f t="shared" si="2"/>
        <v>99.85</v>
      </c>
      <c r="L6" s="12">
        <f>'3УслДостИнвОц'!F8</f>
        <v>24</v>
      </c>
      <c r="M6" s="12">
        <f>'3УслДостИнвОц'!I8</f>
        <v>40</v>
      </c>
      <c r="N6" s="13">
        <f>'3УслДостИнвОц'!M8</f>
        <v>29.4</v>
      </c>
      <c r="O6" s="13">
        <f t="shared" si="3"/>
        <v>93.4</v>
      </c>
      <c r="P6" s="14">
        <f>'4ДобрВежл'!H8</f>
        <v>39.7887323943662</v>
      </c>
      <c r="Q6" s="14">
        <f>'4ДобрВежл'!L8</f>
        <v>39.929577464788736</v>
      </c>
      <c r="R6" s="14">
        <f>'4ДобрВежл'!P8</f>
        <v>19.929453262786595</v>
      </c>
      <c r="S6" s="14">
        <f t="shared" si="4"/>
        <v>99.647763121941537</v>
      </c>
      <c r="T6" s="13">
        <f>'5УдовлУсл'!H8</f>
        <v>29.97</v>
      </c>
      <c r="U6" s="14">
        <f>'5УдовлУсл'!L8</f>
        <v>20</v>
      </c>
      <c r="V6" s="14">
        <f>'5УдовлУсл'!P8</f>
        <v>50</v>
      </c>
      <c r="W6" s="13">
        <f t="shared" si="5"/>
        <v>99.97</v>
      </c>
    </row>
    <row r="7" spans="1:23">
      <c r="A7" s="81"/>
      <c r="B7" s="12" t="s">
        <v>237</v>
      </c>
      <c r="C7" s="12" t="s">
        <v>175</v>
      </c>
      <c r="D7" s="13">
        <f>AVERAGE(H7,K7,O7,S7,W7)</f>
        <v>98.465999999999994</v>
      </c>
      <c r="E7" s="14">
        <f>'1ОиДинфоб'!G79</f>
        <v>30</v>
      </c>
      <c r="F7" s="14">
        <f>'1ОиДинфоб'!J79</f>
        <v>30</v>
      </c>
      <c r="G7" s="13">
        <f>'1ОиДинфоб'!P79</f>
        <v>40</v>
      </c>
      <c r="H7" s="13">
        <f>E7+F7+G7</f>
        <v>100</v>
      </c>
      <c r="I7" s="14">
        <f>'2КомУслОц'!F80</f>
        <v>50</v>
      </c>
      <c r="J7" s="13">
        <f>'2КомУслОц'!J80</f>
        <v>49.5</v>
      </c>
      <c r="K7" s="13">
        <f>I7+J7</f>
        <v>99.5</v>
      </c>
      <c r="L7" s="12">
        <f>'3УслДостИнвОц'!F79</f>
        <v>30</v>
      </c>
      <c r="M7" s="12">
        <f>'3УслДостИнвОц'!I79</f>
        <v>40</v>
      </c>
      <c r="N7" s="13">
        <f>'3УслДостИнвОц'!M79</f>
        <v>23.4</v>
      </c>
      <c r="O7" s="13">
        <f>L7+M7+N7</f>
        <v>93.4</v>
      </c>
      <c r="P7" s="13">
        <f>'4ДобрВежл'!H79</f>
        <v>40</v>
      </c>
      <c r="Q7" s="14">
        <f>'4ДобрВежл'!L79</f>
        <v>40</v>
      </c>
      <c r="R7" s="13">
        <f>'4ДобрВежл'!P79</f>
        <v>20</v>
      </c>
      <c r="S7" s="13">
        <f>SUM(P7:R7)</f>
        <v>100</v>
      </c>
      <c r="T7" s="13">
        <f>'5УдовлУсл'!H79</f>
        <v>29.429999999999996</v>
      </c>
      <c r="U7" s="14">
        <f>'5УдовлУсл'!L79</f>
        <v>20</v>
      </c>
      <c r="V7" s="14">
        <f>'5УдовлУсл'!P79</f>
        <v>50</v>
      </c>
      <c r="W7" s="13">
        <f>SUM(T7:V7)</f>
        <v>99.429999999999993</v>
      </c>
    </row>
    <row r="8" spans="1:23">
      <c r="A8" s="80">
        <v>4</v>
      </c>
      <c r="B8" s="12" t="s">
        <v>198</v>
      </c>
      <c r="C8" s="12" t="s">
        <v>108</v>
      </c>
      <c r="D8" s="13">
        <f>AVERAGE(H8,K8,O8,S8,W8)</f>
        <v>98.335918367346935</v>
      </c>
      <c r="E8" s="13">
        <f>'1ОиДинфоб'!G6</f>
        <v>29.1</v>
      </c>
      <c r="F8" s="14">
        <f>'1ОиДинфоб'!J6</f>
        <v>30</v>
      </c>
      <c r="G8" s="14">
        <f>'1ОиДинфоб'!P6</f>
        <v>40</v>
      </c>
      <c r="H8" s="13">
        <f>E8+F8+G8</f>
        <v>99.1</v>
      </c>
      <c r="I8" s="14">
        <f>'2КомУслОц'!F7</f>
        <v>50</v>
      </c>
      <c r="J8" s="14">
        <f>'2КомУслОц'!J7</f>
        <v>48.979591836734691</v>
      </c>
      <c r="K8" s="14">
        <f>I8+J8</f>
        <v>98.979591836734699</v>
      </c>
      <c r="L8" s="12">
        <f>'3УслДостИнвОц'!F6</f>
        <v>24</v>
      </c>
      <c r="M8" s="12">
        <f>'3УслДостИнвОц'!I6</f>
        <v>40</v>
      </c>
      <c r="N8" s="14">
        <f>'3УслДостИнвОц'!M6</f>
        <v>30</v>
      </c>
      <c r="O8" s="14">
        <f>L8+M8+N8</f>
        <v>94</v>
      </c>
      <c r="P8" s="14">
        <f>'4ДобрВежл'!H6</f>
        <v>40</v>
      </c>
      <c r="Q8" s="14">
        <f>'4ДобрВежл'!L6</f>
        <v>40</v>
      </c>
      <c r="R8" s="13">
        <f>'4ДобрВежл'!P6</f>
        <v>19.78</v>
      </c>
      <c r="S8" s="13">
        <f>SUM(P8:R8)</f>
        <v>99.78</v>
      </c>
      <c r="T8" s="14">
        <f>'5УдовлУсл'!H6</f>
        <v>30</v>
      </c>
      <c r="U8" s="13">
        <f>'5УдовлУсл'!L6</f>
        <v>19.82</v>
      </c>
      <c r="V8" s="14">
        <f>'5УдовлУсл'!P6</f>
        <v>50</v>
      </c>
      <c r="W8" s="13">
        <f>SUM(T8:V8)</f>
        <v>99.82</v>
      </c>
    </row>
    <row r="9" spans="1:23">
      <c r="A9" s="81"/>
      <c r="B9" s="12" t="s">
        <v>252</v>
      </c>
      <c r="C9" s="12" t="s">
        <v>193</v>
      </c>
      <c r="D9" s="13">
        <f t="shared" si="0"/>
        <v>98.336787878787888</v>
      </c>
      <c r="E9" s="13">
        <f>'1ОиДинфоб'!G98</f>
        <v>26.6</v>
      </c>
      <c r="F9" s="14">
        <f>'1ОиДинфоб'!J98</f>
        <v>30</v>
      </c>
      <c r="G9" s="14">
        <f>'1ОиДинфоб'!P98</f>
        <v>39.767441860465119</v>
      </c>
      <c r="H9" s="13">
        <v>96.3</v>
      </c>
      <c r="I9" s="14">
        <f>'2КомУслОц'!F99</f>
        <v>50</v>
      </c>
      <c r="J9" s="13">
        <f>'2КомУслОц'!J99</f>
        <v>49.5</v>
      </c>
      <c r="K9" s="13">
        <f t="shared" si="2"/>
        <v>99.5</v>
      </c>
      <c r="L9" s="12">
        <f>'3УслДостИнвОц'!F98</f>
        <v>30</v>
      </c>
      <c r="M9" s="12">
        <f>'3УслДостИнвОц'!I98</f>
        <v>40</v>
      </c>
      <c r="N9" s="14">
        <f>'3УслДостИнвОц'!M98</f>
        <v>30</v>
      </c>
      <c r="O9" s="14">
        <f t="shared" si="3"/>
        <v>100</v>
      </c>
      <c r="P9" s="14">
        <f>'4ДобрВежл'!H98</f>
        <v>40</v>
      </c>
      <c r="Q9" s="14">
        <f>'4ДобрВежл'!L98</f>
        <v>39.595959595959599</v>
      </c>
      <c r="R9" s="14">
        <f>'4ДобрВежл'!P98</f>
        <v>19.797979797979799</v>
      </c>
      <c r="S9" s="14">
        <f t="shared" si="4"/>
        <v>99.393939393939405</v>
      </c>
      <c r="T9" s="13">
        <f>'5УдовлУсл'!H98</f>
        <v>28.74</v>
      </c>
      <c r="U9" s="13">
        <f>'5УдовлУсл'!L98</f>
        <v>19.200000000000003</v>
      </c>
      <c r="V9" s="13">
        <f>'5УдовлУсл'!P98</f>
        <v>48.55</v>
      </c>
      <c r="W9" s="13">
        <f t="shared" si="5"/>
        <v>96.49</v>
      </c>
    </row>
    <row r="10" spans="1:23">
      <c r="A10" s="80">
        <v>5</v>
      </c>
      <c r="B10" s="12" t="s">
        <v>199</v>
      </c>
      <c r="C10" s="12" t="s">
        <v>111</v>
      </c>
      <c r="D10" s="13">
        <f>AVERAGE(H10,K10,O10,S10,W10)</f>
        <v>98.183164414726448</v>
      </c>
      <c r="E10" s="13">
        <f>'1ОиДинфоб'!G9</f>
        <v>29.1</v>
      </c>
      <c r="F10" s="14">
        <f>'1ОиДинфоб'!J9</f>
        <v>30</v>
      </c>
      <c r="G10" s="13">
        <f>'1ОиДинфоб'!P9</f>
        <v>39.200000000000003</v>
      </c>
      <c r="H10" s="13">
        <f>E10+F10+G10</f>
        <v>98.300000000000011</v>
      </c>
      <c r="I10" s="14">
        <f>'2КомУслОц'!F10</f>
        <v>50</v>
      </c>
      <c r="J10" s="13">
        <f>'2КомУслОц'!J10</f>
        <v>49.5</v>
      </c>
      <c r="K10" s="13">
        <f>I10+J10</f>
        <v>99.5</v>
      </c>
      <c r="L10" s="12">
        <f>'3УслДостИнвОц'!F9</f>
        <v>24</v>
      </c>
      <c r="M10" s="12">
        <f>'3УслДостИнвОц'!I9</f>
        <v>40</v>
      </c>
      <c r="N10" s="14">
        <f>'3УслДостИнвОц'!M9</f>
        <v>30</v>
      </c>
      <c r="O10" s="14">
        <f>L10+M10+N10</f>
        <v>94</v>
      </c>
      <c r="P10" s="14">
        <f>'4ДобрВежл'!H9</f>
        <v>39.488817891373799</v>
      </c>
      <c r="Q10" s="14">
        <f>'4ДобрВежл'!L9</f>
        <v>40</v>
      </c>
      <c r="R10" s="14">
        <f>'4ДобрВежл'!P9</f>
        <v>19.864406779661017</v>
      </c>
      <c r="S10" s="14">
        <f>SUM(P10:R10)</f>
        <v>99.353224671034809</v>
      </c>
      <c r="T10" s="14">
        <f>'5УдовлУсл'!H9</f>
        <v>29.902597402597401</v>
      </c>
      <c r="U10" s="13">
        <f>'5УдовлУсл'!L9</f>
        <v>19.86</v>
      </c>
      <c r="V10" s="14">
        <f>'5УдовлУсл'!P9</f>
        <v>50</v>
      </c>
      <c r="W10" s="13">
        <f>SUM(T10:V10)</f>
        <v>99.762597402597407</v>
      </c>
    </row>
    <row r="11" spans="1:23">
      <c r="A11" s="81"/>
      <c r="B11" s="12" t="s">
        <v>233</v>
      </c>
      <c r="C11" s="12" t="s">
        <v>168</v>
      </c>
      <c r="D11" s="13">
        <f t="shared" si="0"/>
        <v>98.152370370370377</v>
      </c>
      <c r="E11" s="13">
        <f>'1ОиДинфоб'!G72</f>
        <v>29.8</v>
      </c>
      <c r="F11" s="14">
        <f>'1ОиДинфоб'!J72</f>
        <v>30</v>
      </c>
      <c r="G11" s="14">
        <f>'1ОиДинфоб'!P72</f>
        <v>39.851851851851848</v>
      </c>
      <c r="H11" s="13">
        <f t="shared" si="1"/>
        <v>99.651851851851845</v>
      </c>
      <c r="I11" s="14">
        <f>'2КомУслОц'!F73</f>
        <v>50</v>
      </c>
      <c r="J11" s="13">
        <f>'2КомУслОц'!J73</f>
        <v>48</v>
      </c>
      <c r="K11" s="13">
        <f t="shared" si="2"/>
        <v>98</v>
      </c>
      <c r="L11" s="12">
        <f>'3УслДостИнвОц'!F72</f>
        <v>24</v>
      </c>
      <c r="M11" s="12">
        <f>'3УслДостИнвОц'!I72</f>
        <v>40</v>
      </c>
      <c r="N11" s="14">
        <f>'3УслДостИнвОц'!M72</f>
        <v>30</v>
      </c>
      <c r="O11" s="14">
        <f t="shared" si="3"/>
        <v>94</v>
      </c>
      <c r="P11" s="14">
        <f>'4ДобрВежл'!H72</f>
        <v>40</v>
      </c>
      <c r="Q11" s="14">
        <f>'4ДобрВежл'!L72</f>
        <v>40</v>
      </c>
      <c r="R11" s="13">
        <f>'4ДобрВежл'!P72</f>
        <v>19.78</v>
      </c>
      <c r="S11" s="13">
        <f t="shared" si="4"/>
        <v>99.78</v>
      </c>
      <c r="T11" s="13">
        <f>'5УдовлУсл'!H72</f>
        <v>29.79</v>
      </c>
      <c r="U11" s="13">
        <f>'5УдовлУсл'!L72</f>
        <v>19.540000000000003</v>
      </c>
      <c r="V11" s="14">
        <f>'5УдовлУсл'!P72</f>
        <v>50</v>
      </c>
      <c r="W11" s="13">
        <f t="shared" si="5"/>
        <v>99.33</v>
      </c>
    </row>
    <row r="12" spans="1:23">
      <c r="A12" s="12">
        <v>6</v>
      </c>
      <c r="B12" s="12" t="s">
        <v>218</v>
      </c>
      <c r="C12" s="12" t="s">
        <v>152</v>
      </c>
      <c r="D12" s="13">
        <f t="shared" si="0"/>
        <v>98.144943836663131</v>
      </c>
      <c r="E12" s="14">
        <f>'1ОиДинфоб'!G53</f>
        <v>24.678030303030301</v>
      </c>
      <c r="F12" s="14">
        <f>'1ОиДинфоб'!J53</f>
        <v>30</v>
      </c>
      <c r="G12" s="14">
        <f>'1ОиДинфоб'!P53</f>
        <v>39.792746113989637</v>
      </c>
      <c r="H12" s="14">
        <f t="shared" si="1"/>
        <v>94.470776417019934</v>
      </c>
      <c r="I12" s="14">
        <f>'2КомУслОц'!F54</f>
        <v>50</v>
      </c>
      <c r="J12" s="14">
        <f>'2КомУслОц'!J54</f>
        <v>49.034749034749034</v>
      </c>
      <c r="K12" s="14">
        <f t="shared" si="2"/>
        <v>99.034749034749041</v>
      </c>
      <c r="L12" s="12">
        <f>'3УслДостИнвОц'!F53</f>
        <v>30</v>
      </c>
      <c r="M12" s="12">
        <f>'3УслДостИнвОц'!I53</f>
        <v>40</v>
      </c>
      <c r="N12" s="14">
        <f>'3УслДостИнвОц'!M53</f>
        <v>28.235294117647054</v>
      </c>
      <c r="O12" s="14">
        <f t="shared" si="3"/>
        <v>98.235294117647058</v>
      </c>
      <c r="P12" s="14">
        <f>'4ДобрВежл'!H53</f>
        <v>40</v>
      </c>
      <c r="Q12" s="14">
        <f>'4ДобрВежл'!L53</f>
        <v>40</v>
      </c>
      <c r="R12" s="14">
        <f>'4ДобрВежл'!P53</f>
        <v>19.613899613899616</v>
      </c>
      <c r="S12" s="14">
        <f t="shared" si="4"/>
        <v>99.613899613899619</v>
      </c>
      <c r="T12" s="14">
        <f>'5УдовлУсл'!H53</f>
        <v>30</v>
      </c>
      <c r="U12" s="13">
        <f>'5УдовлУсл'!L53</f>
        <v>19.82</v>
      </c>
      <c r="V12" s="13">
        <f>'5УдовлУсл'!P53</f>
        <v>49.55</v>
      </c>
      <c r="W12" s="13">
        <f t="shared" si="5"/>
        <v>99.37</v>
      </c>
    </row>
    <row r="13" spans="1:23">
      <c r="A13" s="12">
        <v>7</v>
      </c>
      <c r="B13" s="12" t="s">
        <v>197</v>
      </c>
      <c r="C13" s="12" t="s">
        <v>107</v>
      </c>
      <c r="D13" s="13">
        <f t="shared" si="0"/>
        <v>97.603383652533736</v>
      </c>
      <c r="E13" s="13">
        <f>'1ОиДинфоб'!G5</f>
        <v>27.8</v>
      </c>
      <c r="F13" s="14">
        <f>'1ОиДинфоб'!J5</f>
        <v>30</v>
      </c>
      <c r="G13" s="14">
        <f>'1ОиДинфоб'!P5</f>
        <v>39.777687493437902</v>
      </c>
      <c r="H13" s="14">
        <f t="shared" si="1"/>
        <v>97.577687493437907</v>
      </c>
      <c r="I13" s="14">
        <f>'2КомУслОц'!F6</f>
        <v>50</v>
      </c>
      <c r="J13" s="14">
        <f>'2КомУслОц'!J6</f>
        <v>49.519230769230774</v>
      </c>
      <c r="K13" s="14">
        <f t="shared" si="2"/>
        <v>99.519230769230774</v>
      </c>
      <c r="L13" s="12">
        <f>'3УслДостИнвОц'!F5</f>
        <v>24</v>
      </c>
      <c r="M13" s="12">
        <f>'3УслДостИнвОц'!I5</f>
        <v>40</v>
      </c>
      <c r="N13" s="13">
        <f>'3УслДостИнвОц'!M5</f>
        <v>29.099999999999998</v>
      </c>
      <c r="O13" s="13">
        <f t="shared" si="3"/>
        <v>93.1</v>
      </c>
      <c r="P13" s="13">
        <f>'4ДобрВежл'!H5</f>
        <v>39.6</v>
      </c>
      <c r="Q13" s="13">
        <f>'4ДобрВежл'!L5</f>
        <v>39.6</v>
      </c>
      <c r="R13" s="13">
        <f>'4ДобрВежл'!P5</f>
        <v>19.600000000000001</v>
      </c>
      <c r="S13" s="13">
        <f t="shared" si="4"/>
        <v>98.800000000000011</v>
      </c>
      <c r="T13" s="13">
        <f>'5УдовлУсл'!H5</f>
        <v>29.79</v>
      </c>
      <c r="U13" s="13">
        <f>'5УдовлУсл'!L5</f>
        <v>19.78</v>
      </c>
      <c r="V13" s="13">
        <f>'5УдовлУсл'!P5</f>
        <v>49.45</v>
      </c>
      <c r="W13" s="13">
        <f t="shared" si="5"/>
        <v>99.02000000000001</v>
      </c>
    </row>
    <row r="14" spans="1:23">
      <c r="A14" s="80">
        <v>8</v>
      </c>
      <c r="B14" s="12" t="s">
        <v>208</v>
      </c>
      <c r="C14" s="12" t="s">
        <v>139</v>
      </c>
      <c r="D14" s="13">
        <f t="shared" si="0"/>
        <v>96.903852448021468</v>
      </c>
      <c r="E14" s="14">
        <f>'1ОиДинфоб'!G41</f>
        <v>23.880952380952383</v>
      </c>
      <c r="F14" s="14">
        <f>'1ОиДинфоб'!J41</f>
        <v>30</v>
      </c>
      <c r="G14" s="14">
        <f>'1ОиДинфоб'!P41</f>
        <v>39.718309859154935</v>
      </c>
      <c r="H14" s="14">
        <f t="shared" si="1"/>
        <v>93.599262240107322</v>
      </c>
      <c r="I14" s="14">
        <f>'2КомУслОц'!F42</f>
        <v>50</v>
      </c>
      <c r="J14" s="13">
        <f>'2КомУслОц'!J42</f>
        <v>48.5</v>
      </c>
      <c r="K14" s="13">
        <f t="shared" si="2"/>
        <v>98.5</v>
      </c>
      <c r="L14" s="12">
        <f>'3УслДостИнвОц'!F41</f>
        <v>24</v>
      </c>
      <c r="M14" s="12">
        <f>'3УслДостИнвОц'!I41</f>
        <v>40</v>
      </c>
      <c r="N14" s="14">
        <f>'3УслДостИнвОц'!M41</f>
        <v>30</v>
      </c>
      <c r="O14" s="14">
        <f t="shared" si="3"/>
        <v>94</v>
      </c>
      <c r="P14" s="14">
        <f>'4ДобрВежл'!H41</f>
        <v>40</v>
      </c>
      <c r="Q14" s="13">
        <f>'4ДобрВежл'!L41</f>
        <v>39.200000000000003</v>
      </c>
      <c r="R14" s="13">
        <f>'4ДобрВежл'!P41</f>
        <v>19.600000000000001</v>
      </c>
      <c r="S14" s="13">
        <f t="shared" si="4"/>
        <v>98.800000000000011</v>
      </c>
      <c r="T14" s="14">
        <f>'5УдовлУсл'!H41</f>
        <v>30</v>
      </c>
      <c r="U14" s="13">
        <f>'5УдовлУсл'!L41</f>
        <v>19.62</v>
      </c>
      <c r="V14" s="14">
        <f>'5УдовлУсл'!P41</f>
        <v>50</v>
      </c>
      <c r="W14" s="13">
        <f t="shared" si="5"/>
        <v>99.62</v>
      </c>
    </row>
    <row r="15" spans="1:23">
      <c r="A15" s="81"/>
      <c r="B15" s="12" t="s">
        <v>141</v>
      </c>
      <c r="C15" s="12" t="s">
        <v>142</v>
      </c>
      <c r="D15" s="13">
        <f t="shared" si="0"/>
        <v>96.912000000000006</v>
      </c>
      <c r="E15" s="13">
        <f>'1ОиДинфоб'!G44</f>
        <v>23.1</v>
      </c>
      <c r="F15" s="14">
        <f>'1ОиДинфоб'!J44</f>
        <v>30</v>
      </c>
      <c r="G15" s="14">
        <f>'1ОиДинфоб'!P44</f>
        <v>40</v>
      </c>
      <c r="H15" s="13">
        <f t="shared" si="1"/>
        <v>93.1</v>
      </c>
      <c r="I15" s="14">
        <f>'2КомУслОц'!F45</f>
        <v>50</v>
      </c>
      <c r="J15" s="13">
        <f>'2КомУслОц'!J45</f>
        <v>49.5</v>
      </c>
      <c r="K15" s="13">
        <f t="shared" si="2"/>
        <v>99.5</v>
      </c>
      <c r="L15" s="12">
        <f>'3УслДостИнвОц'!F44</f>
        <v>24</v>
      </c>
      <c r="M15" s="12">
        <f>'3УслДостИнвОц'!I44</f>
        <v>40</v>
      </c>
      <c r="N15" s="14">
        <f>'3УслДостИнвОц'!M44</f>
        <v>30</v>
      </c>
      <c r="O15" s="14">
        <f t="shared" ref="O15:O22" si="6">L15+M15+N15</f>
        <v>94</v>
      </c>
      <c r="P15" s="13">
        <f>'4ДобрВежл'!H44</f>
        <v>39.6</v>
      </c>
      <c r="Q15" s="14">
        <f>'4ДобрВежл'!L44</f>
        <v>40</v>
      </c>
      <c r="R15" s="13">
        <f>'4ДобрВежл'!P44</f>
        <v>19.580000000000002</v>
      </c>
      <c r="S15" s="13">
        <f t="shared" si="4"/>
        <v>99.179999999999993</v>
      </c>
      <c r="T15" s="13">
        <f>'5УдовлУсл'!H44</f>
        <v>29.7</v>
      </c>
      <c r="U15" s="13">
        <f>'5УдовлУсл'!L44</f>
        <v>19.580000000000002</v>
      </c>
      <c r="V15" s="13">
        <f>'5УдовлУсл'!P44</f>
        <v>49.5</v>
      </c>
      <c r="W15" s="13">
        <f t="shared" si="5"/>
        <v>98.78</v>
      </c>
    </row>
    <row r="16" spans="1:23">
      <c r="A16" s="12">
        <v>9</v>
      </c>
      <c r="B16" s="12" t="s">
        <v>210</v>
      </c>
      <c r="C16" s="12" t="s">
        <v>140</v>
      </c>
      <c r="D16" s="13">
        <f t="shared" ref="D16:D22" si="7">AVERAGE(H16,K16,O16,S16,W16)</f>
        <v>96.709573416626043</v>
      </c>
      <c r="E16" s="14">
        <f>'1ОиДинфоб'!G43</f>
        <v>27.846889952153109</v>
      </c>
      <c r="F16" s="14">
        <f>'1ОиДинфоб'!J43</f>
        <v>27</v>
      </c>
      <c r="G16" s="14">
        <f>'1ОиДинфоб'!P43</f>
        <v>39.630977130977129</v>
      </c>
      <c r="H16" s="14">
        <f t="shared" ref="H16:H22" si="8">E16+F16+G16</f>
        <v>94.477867083130235</v>
      </c>
      <c r="I16" s="14">
        <f>'2КомУслОц'!F44</f>
        <v>50</v>
      </c>
      <c r="J16" s="13">
        <f>'2КомУслОц'!J44</f>
        <v>49</v>
      </c>
      <c r="K16" s="13">
        <f t="shared" ref="K16:K22" si="9">I16+J16</f>
        <v>99</v>
      </c>
      <c r="L16" s="12">
        <f>'3УслДостИнвОц'!F43</f>
        <v>30</v>
      </c>
      <c r="M16" s="12">
        <f>'3УслДостИнвОц'!I43</f>
        <v>32</v>
      </c>
      <c r="N16" s="14">
        <f>'3УслДостИнвОц'!M43</f>
        <v>30</v>
      </c>
      <c r="O16" s="14">
        <f t="shared" si="6"/>
        <v>92</v>
      </c>
      <c r="P16" s="13">
        <f>'4ДобрВежл'!H43</f>
        <v>39.72</v>
      </c>
      <c r="Q16" s="14">
        <f>'4ДобрВежл'!L43</f>
        <v>40</v>
      </c>
      <c r="R16" s="13">
        <f>'4ДобрВежл'!P43</f>
        <v>19.32</v>
      </c>
      <c r="S16" s="13">
        <f t="shared" ref="S16:S22" si="10">SUM(P16:R16)</f>
        <v>99.039999999999992</v>
      </c>
      <c r="T16" s="13">
        <f>'5УдовлУсл'!H43</f>
        <v>29.7</v>
      </c>
      <c r="U16" s="13">
        <f>'5УдовлУсл'!L43</f>
        <v>19.680000000000003</v>
      </c>
      <c r="V16" s="13">
        <f>'5УдовлУсл'!P43</f>
        <v>49.65</v>
      </c>
      <c r="W16" s="13">
        <f t="shared" ref="W16:W22" si="11">SUM(T16:V16)</f>
        <v>99.03</v>
      </c>
    </row>
    <row r="17" spans="1:23">
      <c r="A17" s="12">
        <v>10</v>
      </c>
      <c r="B17" s="12" t="s">
        <v>211</v>
      </c>
      <c r="C17" s="12" t="s">
        <v>145</v>
      </c>
      <c r="D17" s="13">
        <f t="shared" si="7"/>
        <v>95.597704432969095</v>
      </c>
      <c r="E17" s="13">
        <f>'1ОиДинфоб'!G46</f>
        <v>28.2</v>
      </c>
      <c r="F17" s="14">
        <f>'1ОиДинфоб'!J46</f>
        <v>30</v>
      </c>
      <c r="G17" s="14">
        <f>'1ОиДинфоб'!P46</f>
        <v>39.96615905245347</v>
      </c>
      <c r="H17" s="13">
        <f t="shared" si="8"/>
        <v>98.16615905245348</v>
      </c>
      <c r="I17" s="14">
        <f>'2КомУслОц'!F47</f>
        <v>50</v>
      </c>
      <c r="J17" s="13">
        <f>'2КомУслОц'!J47</f>
        <v>49.95</v>
      </c>
      <c r="K17" s="13">
        <f t="shared" si="9"/>
        <v>99.95</v>
      </c>
      <c r="L17" s="12">
        <f>'3УслДостИнвОц'!F46</f>
        <v>18</v>
      </c>
      <c r="M17" s="12">
        <f>'3УслДостИнвОц'!I46</f>
        <v>32</v>
      </c>
      <c r="N17" s="14">
        <f>'3УслДостИнвОц'!M46</f>
        <v>30</v>
      </c>
      <c r="O17" s="14">
        <f t="shared" si="6"/>
        <v>80</v>
      </c>
      <c r="P17" s="13">
        <f>'4ДобрВежл'!H46</f>
        <v>39.942363112391931</v>
      </c>
      <c r="Q17" s="13">
        <f>'4ДобрВежл'!L46</f>
        <v>39.960000000000008</v>
      </c>
      <c r="R17" s="13">
        <f>'4ДобрВежл'!P46</f>
        <v>19.980000000000004</v>
      </c>
      <c r="S17" s="13">
        <f t="shared" si="10"/>
        <v>99.882363112391943</v>
      </c>
      <c r="T17" s="13">
        <f>'5УдовлУсл'!H46</f>
        <v>29.996999999999996</v>
      </c>
      <c r="U17" s="13">
        <f>'5УдовлУсл'!L46</f>
        <v>19.998000000000001</v>
      </c>
      <c r="V17" s="13">
        <f>'5УдовлУсл'!P46</f>
        <v>49.994999999999997</v>
      </c>
      <c r="W17" s="13">
        <f t="shared" si="11"/>
        <v>99.99</v>
      </c>
    </row>
    <row r="18" spans="1:23">
      <c r="A18" s="12">
        <v>11</v>
      </c>
      <c r="B18" s="12" t="s">
        <v>200</v>
      </c>
      <c r="C18" s="12" t="s">
        <v>130</v>
      </c>
      <c r="D18" s="13">
        <f t="shared" si="7"/>
        <v>94.910516124538546</v>
      </c>
      <c r="E18" s="13">
        <f>'1ОиДинфоб'!G32</f>
        <v>28</v>
      </c>
      <c r="F18" s="14">
        <f>'1ОиДинфоб'!J32</f>
        <v>30</v>
      </c>
      <c r="G18" s="14">
        <f>'1ОиДинфоб'!P32</f>
        <v>39.53387755102041</v>
      </c>
      <c r="H18" s="13">
        <f t="shared" si="8"/>
        <v>97.53387755102041</v>
      </c>
      <c r="I18" s="14">
        <f>'2КомУслОц'!F33</f>
        <v>50</v>
      </c>
      <c r="J18" s="14">
        <f>'2КомУслОц'!J33</f>
        <v>50</v>
      </c>
      <c r="K18" s="14">
        <f t="shared" si="9"/>
        <v>100</v>
      </c>
      <c r="L18" s="12">
        <f>'3УслДостИнвОц'!F32</f>
        <v>18</v>
      </c>
      <c r="M18" s="12">
        <f>'3УслДостИнвОц'!I32</f>
        <v>32</v>
      </c>
      <c r="N18" s="13">
        <f>'3УслДостИнвОц'!M32</f>
        <v>27.599999999999998</v>
      </c>
      <c r="O18" s="13">
        <f t="shared" si="6"/>
        <v>77.599999999999994</v>
      </c>
      <c r="P18" s="14">
        <f>'4ДобрВежл'!H32</f>
        <v>39.863481228668945</v>
      </c>
      <c r="Q18" s="14">
        <f>'4ДобрВежл'!L32</f>
        <v>40</v>
      </c>
      <c r="R18" s="14">
        <f>'4ДобрВежл'!P32</f>
        <v>19.795221843003414</v>
      </c>
      <c r="S18" s="14">
        <f t="shared" si="10"/>
        <v>99.658703071672363</v>
      </c>
      <c r="T18" s="14">
        <f>'5УдовлУсл'!H32</f>
        <v>29.759999999999998</v>
      </c>
      <c r="U18" s="14">
        <f>'5УдовлУсл'!L32</f>
        <v>20</v>
      </c>
      <c r="V18" s="14">
        <f>'5УдовлУсл'!P32</f>
        <v>50</v>
      </c>
      <c r="W18" s="14">
        <f t="shared" si="11"/>
        <v>99.759999999999991</v>
      </c>
    </row>
    <row r="19" spans="1:23">
      <c r="A19" s="12">
        <v>12</v>
      </c>
      <c r="B19" s="12" t="s">
        <v>220</v>
      </c>
      <c r="C19" s="12" t="s">
        <v>154</v>
      </c>
      <c r="D19" s="13">
        <f t="shared" si="7"/>
        <v>94.647163763066203</v>
      </c>
      <c r="E19" s="13">
        <f>'1ОиДинфоб'!G55</f>
        <v>20.399999999999999</v>
      </c>
      <c r="F19" s="14">
        <f>'1ОиДинфоб'!J55</f>
        <v>30</v>
      </c>
      <c r="G19" s="13">
        <f>'1ОиДинфоб'!P55</f>
        <v>39.6</v>
      </c>
      <c r="H19" s="13">
        <f t="shared" si="8"/>
        <v>90</v>
      </c>
      <c r="I19" s="14">
        <f>'2КомУслОц'!F56</f>
        <v>50</v>
      </c>
      <c r="J19" s="14">
        <f>'2КомУслОц'!J56</f>
        <v>48.954703832752614</v>
      </c>
      <c r="K19" s="14">
        <f t="shared" si="9"/>
        <v>98.954703832752614</v>
      </c>
      <c r="L19" s="12">
        <f>'3УслДостИнвОц'!F55</f>
        <v>24</v>
      </c>
      <c r="M19" s="12">
        <f>'3УслДостИнвОц'!I55</f>
        <v>32</v>
      </c>
      <c r="N19" s="14">
        <f>'3УслДостИнвОц'!M55</f>
        <v>30</v>
      </c>
      <c r="O19" s="14">
        <f t="shared" si="6"/>
        <v>86</v>
      </c>
      <c r="P19" s="14">
        <f>'4ДобрВежл'!H55</f>
        <v>39.303135888501743</v>
      </c>
      <c r="Q19" s="14">
        <f>'4ДобрВежл'!L55</f>
        <v>39.860627177700351</v>
      </c>
      <c r="R19" s="14">
        <f>'4ДобрВежл'!P55</f>
        <v>19.651567944250871</v>
      </c>
      <c r="S19" s="14">
        <f t="shared" si="10"/>
        <v>98.815331010452965</v>
      </c>
      <c r="T19" s="13">
        <f>'5УдовлУсл'!H55</f>
        <v>29.82</v>
      </c>
      <c r="U19" s="13">
        <f>'5УдовлУсл'!L55</f>
        <v>19.82</v>
      </c>
      <c r="V19" s="14">
        <f>'5УдовлУсл'!P55</f>
        <v>49.825783972125436</v>
      </c>
      <c r="W19" s="13">
        <f t="shared" si="11"/>
        <v>99.465783972125436</v>
      </c>
    </row>
    <row r="20" spans="1:23">
      <c r="A20" s="12">
        <v>13</v>
      </c>
      <c r="B20" s="12" t="s">
        <v>243</v>
      </c>
      <c r="C20" s="12" t="s">
        <v>182</v>
      </c>
      <c r="D20" s="13">
        <f t="shared" si="7"/>
        <v>94.523957446808524</v>
      </c>
      <c r="E20" s="13">
        <f>'1ОиДинфоб'!G87</f>
        <v>28.1</v>
      </c>
      <c r="F20" s="14">
        <f>'1ОиДинфоб'!J87</f>
        <v>18</v>
      </c>
      <c r="G20" s="14">
        <f>'1ОиДинфоб'!P87</f>
        <v>39.829787234042556</v>
      </c>
      <c r="H20" s="13">
        <f t="shared" si="8"/>
        <v>85.92978723404255</v>
      </c>
      <c r="I20" s="14">
        <f>'2КомУслОц'!F88</f>
        <v>50</v>
      </c>
      <c r="J20" s="14">
        <f>'2КомУслОц'!J88</f>
        <v>50</v>
      </c>
      <c r="K20" s="14">
        <f t="shared" si="9"/>
        <v>100</v>
      </c>
      <c r="L20" s="12">
        <f>'3УслДостИнвОц'!F87</f>
        <v>18</v>
      </c>
      <c r="M20" s="12">
        <f>'3УслДостИнвОц'!I87</f>
        <v>40</v>
      </c>
      <c r="N20" s="14">
        <f>'3УслДостИнвОц'!M87</f>
        <v>30</v>
      </c>
      <c r="O20" s="14">
        <f t="shared" si="6"/>
        <v>88</v>
      </c>
      <c r="P20" s="13">
        <f>'4ДобрВежл'!H87</f>
        <v>39.56</v>
      </c>
      <c r="Q20" s="13">
        <f>'4ДобрВежл'!L87</f>
        <v>39.800000000000004</v>
      </c>
      <c r="R20" s="13">
        <f>'4ДобрВежл'!P87</f>
        <v>19.680000000000003</v>
      </c>
      <c r="S20" s="13">
        <f t="shared" si="10"/>
        <v>99.04000000000002</v>
      </c>
      <c r="T20" s="14">
        <f>'5УдовлУсл'!H87</f>
        <v>30</v>
      </c>
      <c r="U20" s="13">
        <f>'5УдовлУсл'!L87</f>
        <v>19.900000000000002</v>
      </c>
      <c r="V20" s="13">
        <f>'5УдовлУсл'!P87</f>
        <v>49.75</v>
      </c>
      <c r="W20" s="13">
        <f t="shared" si="11"/>
        <v>99.65</v>
      </c>
    </row>
    <row r="21" spans="1:23">
      <c r="A21" s="12">
        <v>14</v>
      </c>
      <c r="B21" s="12" t="s">
        <v>199</v>
      </c>
      <c r="C21" s="12" t="s">
        <v>123</v>
      </c>
      <c r="D21" s="13">
        <f t="shared" si="7"/>
        <v>94.352739048007933</v>
      </c>
      <c r="E21" s="13">
        <f>'1ОиДинфоб'!G25</f>
        <v>25.1</v>
      </c>
      <c r="F21" s="14">
        <f>'1ОиДинфоб'!J25</f>
        <v>30</v>
      </c>
      <c r="G21" s="14">
        <f>'1ОиДинфоб'!P25</f>
        <v>39.847830261136721</v>
      </c>
      <c r="H21" s="13">
        <f t="shared" si="8"/>
        <v>94.947830261136716</v>
      </c>
      <c r="I21" s="14">
        <f>'2КомУслОц'!F26</f>
        <v>50</v>
      </c>
      <c r="J21" s="13">
        <f>'2КомУслОц'!J26</f>
        <v>49.5</v>
      </c>
      <c r="K21" s="13">
        <f t="shared" si="9"/>
        <v>99.5</v>
      </c>
      <c r="L21" s="12">
        <f>'3УслДостИнвОц'!F25</f>
        <v>24</v>
      </c>
      <c r="M21" s="12">
        <f>'3УслДостИнвОц'!I25</f>
        <v>24</v>
      </c>
      <c r="N21" s="14">
        <f>'3УслДостИнвОц'!M25</f>
        <v>30</v>
      </c>
      <c r="O21" s="14">
        <f t="shared" si="6"/>
        <v>78</v>
      </c>
      <c r="P21" s="13">
        <f>'4ДобрВежл'!H25</f>
        <v>39.92</v>
      </c>
      <c r="Q21" s="13">
        <f>'4ДобрВежл'!L25</f>
        <v>39.960000000000008</v>
      </c>
      <c r="R21" s="13">
        <f>'4ДобрВежл'!P25</f>
        <v>19.900000000000002</v>
      </c>
      <c r="S21" s="13">
        <f t="shared" si="10"/>
        <v>99.780000000000015</v>
      </c>
      <c r="T21" s="14">
        <f>'5УдовлУсл'!H25</f>
        <v>29.810126582278478</v>
      </c>
      <c r="U21" s="14">
        <f>'5УдовлУсл'!L25</f>
        <v>19.831223628691987</v>
      </c>
      <c r="V21" s="14">
        <f>'5УдовлУсл'!P25</f>
        <v>49.894514767932492</v>
      </c>
      <c r="W21" s="14">
        <f t="shared" si="11"/>
        <v>99.535864978902964</v>
      </c>
    </row>
    <row r="22" spans="1:23">
      <c r="A22" s="12">
        <v>15</v>
      </c>
      <c r="B22" s="12" t="s">
        <v>251</v>
      </c>
      <c r="C22" s="12" t="s">
        <v>191</v>
      </c>
      <c r="D22" s="13">
        <f t="shared" si="7"/>
        <v>94.14082656647679</v>
      </c>
      <c r="E22" s="14">
        <f>'1ОиДинфоб'!G96</f>
        <v>24.121621621621621</v>
      </c>
      <c r="F22" s="14">
        <f>'1ОиДинфоб'!J96</f>
        <v>30</v>
      </c>
      <c r="G22" s="14">
        <f>'1ОиДинфоб'!P96</f>
        <v>39.5</v>
      </c>
      <c r="H22" s="14">
        <f t="shared" si="8"/>
        <v>93.621621621621614</v>
      </c>
      <c r="I22" s="14">
        <f>'2КомУслОц'!F97</f>
        <v>50</v>
      </c>
      <c r="J22" s="14">
        <f>'2КомУслОц'!J97</f>
        <v>50</v>
      </c>
      <c r="K22" s="14">
        <f t="shared" si="9"/>
        <v>100</v>
      </c>
      <c r="L22" s="12">
        <f>'3УслДостИнвОц'!F96</f>
        <v>24</v>
      </c>
      <c r="M22" s="15">
        <f>'3УслДостИнвОц'!I96</f>
        <v>24</v>
      </c>
      <c r="N22" s="14">
        <f>'3УслДостИнвОц'!M96</f>
        <v>30</v>
      </c>
      <c r="O22" s="13">
        <f t="shared" si="6"/>
        <v>78</v>
      </c>
      <c r="P22" s="14">
        <f>'4ДобрВежл'!H96</f>
        <v>39.641255605381168</v>
      </c>
      <c r="Q22" s="14">
        <f>'4ДобрВежл'!L96</f>
        <v>40</v>
      </c>
      <c r="R22" s="13">
        <f>'4ДобрВежл'!P96</f>
        <v>19.8</v>
      </c>
      <c r="S22" s="13">
        <f t="shared" si="10"/>
        <v>99.441255605381158</v>
      </c>
      <c r="T22" s="14">
        <f>'5УдовлУсл'!H96</f>
        <v>30</v>
      </c>
      <c r="U22" s="14">
        <f>'5УдовлУсл'!L96</f>
        <v>19.641255605381165</v>
      </c>
      <c r="V22" s="14">
        <f>'5УдовлУсл'!P96</f>
        <v>50</v>
      </c>
      <c r="W22" s="14">
        <f t="shared" si="11"/>
        <v>99.641255605381161</v>
      </c>
    </row>
    <row r="23" spans="1:23">
      <c r="A23" s="12">
        <v>16</v>
      </c>
      <c r="B23" s="12" t="s">
        <v>217</v>
      </c>
      <c r="C23" s="12" t="s">
        <v>151</v>
      </c>
      <c r="D23" s="13">
        <f t="shared" si="0"/>
        <v>93.679999999999993</v>
      </c>
      <c r="E23" s="13">
        <f>'1ОиДинфоб'!G52</f>
        <v>29.4</v>
      </c>
      <c r="F23" s="14">
        <f>'1ОиДинфоб'!J52</f>
        <v>27</v>
      </c>
      <c r="G23" s="14">
        <f>'1ОиДинфоб'!P52</f>
        <v>40</v>
      </c>
      <c r="H23" s="13">
        <f t="shared" si="1"/>
        <v>96.4</v>
      </c>
      <c r="I23" s="14">
        <f>'2КомУслОц'!F53</f>
        <v>50</v>
      </c>
      <c r="J23" s="14">
        <f>'2КомУслОц'!J53</f>
        <v>50</v>
      </c>
      <c r="K23" s="14">
        <f t="shared" si="2"/>
        <v>100</v>
      </c>
      <c r="L23" s="12">
        <f>'3УслДостИнвОц'!F52</f>
        <v>18</v>
      </c>
      <c r="M23" s="15">
        <f>'3УслДостИнвОц'!I52</f>
        <v>24</v>
      </c>
      <c r="N23" s="14">
        <f>'3УслДостИнвОц'!M52</f>
        <v>30</v>
      </c>
      <c r="O23" s="13">
        <f t="shared" si="3"/>
        <v>72</v>
      </c>
      <c r="P23" s="14">
        <f>'4ДобрВежл'!H52</f>
        <v>40</v>
      </c>
      <c r="Q23" s="14">
        <f>'4ДобрВежл'!L52</f>
        <v>40</v>
      </c>
      <c r="R23" s="14">
        <f>'4ДобрВежл'!P52</f>
        <v>20</v>
      </c>
      <c r="S23" s="14">
        <f t="shared" si="4"/>
        <v>100</v>
      </c>
      <c r="T23" s="14">
        <f>'5УдовлУсл'!H52</f>
        <v>30</v>
      </c>
      <c r="U23" s="14">
        <f>'5УдовлУсл'!L52</f>
        <v>20</v>
      </c>
      <c r="V23" s="14">
        <f>'5УдовлУсл'!P52</f>
        <v>50</v>
      </c>
      <c r="W23" s="14">
        <f t="shared" si="5"/>
        <v>100</v>
      </c>
    </row>
    <row r="24" spans="1:23">
      <c r="A24" s="12">
        <v>17</v>
      </c>
      <c r="B24" s="12" t="s">
        <v>253</v>
      </c>
      <c r="C24" s="12" t="s">
        <v>194</v>
      </c>
      <c r="D24" s="13">
        <f>AVERAGE(H24,K24,O24,S24,W24)</f>
        <v>93.41537340786995</v>
      </c>
      <c r="E24" s="13">
        <f>'1ОиДинфоб'!G99</f>
        <v>27.5</v>
      </c>
      <c r="F24" s="14">
        <f>'1ОиДинфоб'!J99</f>
        <v>30</v>
      </c>
      <c r="G24" s="14">
        <f>'1ОиДинфоб'!P99</f>
        <v>39.691539528432735</v>
      </c>
      <c r="H24" s="13">
        <f>E24+F24+G24</f>
        <v>97.191539528432742</v>
      </c>
      <c r="I24" s="14">
        <f>'2КомУслОц'!F100</f>
        <v>50</v>
      </c>
      <c r="J24" s="13">
        <f>'2КомУслОц'!J100</f>
        <v>48.5</v>
      </c>
      <c r="K24" s="13">
        <f>I24+J24</f>
        <v>98.5</v>
      </c>
      <c r="L24" s="12">
        <f>'3УслДостИнвОц'!F99</f>
        <v>18</v>
      </c>
      <c r="M24" s="12">
        <f>'3УслДостИнвОц'!I99</f>
        <v>24</v>
      </c>
      <c r="N24" s="14">
        <f>'3УслДостИнвОц'!M99</f>
        <v>30</v>
      </c>
      <c r="O24" s="14">
        <f>L24+M24+N24</f>
        <v>72</v>
      </c>
      <c r="P24" s="13">
        <f>'4ДобрВежл'!H99</f>
        <v>39.880000000000003</v>
      </c>
      <c r="Q24" s="14">
        <f>'4ДобрВежл'!L99</f>
        <v>40</v>
      </c>
      <c r="R24" s="13">
        <f>'4ДобрВежл'!P99</f>
        <v>19.680000000000003</v>
      </c>
      <c r="S24" s="13">
        <f>SUM(P24:R24)</f>
        <v>99.56</v>
      </c>
      <c r="T24" s="14">
        <f>'5УдовлУсл'!H99</f>
        <v>30</v>
      </c>
      <c r="U24" s="14">
        <f>'5УдовлУсл'!L99</f>
        <v>19.825327510917031</v>
      </c>
      <c r="V24" s="14">
        <f>'5УдовлУсл'!P99</f>
        <v>50</v>
      </c>
      <c r="W24" s="14">
        <f>SUM(T24:V24)</f>
        <v>99.825327510917035</v>
      </c>
    </row>
    <row r="25" spans="1:23">
      <c r="A25" s="12">
        <v>18</v>
      </c>
      <c r="B25" s="12" t="s">
        <v>221</v>
      </c>
      <c r="C25" s="12" t="s">
        <v>155</v>
      </c>
      <c r="D25" s="14">
        <f>AVERAGE(H25,K25,O25,S25,W25)</f>
        <v>93.027956989247315</v>
      </c>
      <c r="E25" s="14">
        <f>'1ОиДинфоб'!G56</f>
        <v>30</v>
      </c>
      <c r="F25" s="14">
        <f>'1ОиДинфоб'!J56</f>
        <v>30</v>
      </c>
      <c r="G25" s="14">
        <f>'1ОиДинфоб'!P56</f>
        <v>40</v>
      </c>
      <c r="H25" s="14">
        <f>E25+F25+G25</f>
        <v>100</v>
      </c>
      <c r="I25" s="14">
        <f>'2КомУслОц'!F57</f>
        <v>50</v>
      </c>
      <c r="J25" s="14">
        <f>'2КомУслОц'!J57</f>
        <v>50</v>
      </c>
      <c r="K25" s="14">
        <f>I25+J25</f>
        <v>100</v>
      </c>
      <c r="L25" s="12">
        <f>'3УслДостИнвОц'!F56</f>
        <v>12</v>
      </c>
      <c r="M25" s="12">
        <f>'3УслДостИнвОц'!I56</f>
        <v>24</v>
      </c>
      <c r="N25" s="14">
        <f>'3УслДостИнвОц'!M56</f>
        <v>30</v>
      </c>
      <c r="O25" s="14">
        <f>L25+M25+N25</f>
        <v>66</v>
      </c>
      <c r="P25" s="14">
        <f>'4ДобрВежл'!H56</f>
        <v>39.56989247311828</v>
      </c>
      <c r="Q25" s="14">
        <f>'4ДобрВежл'!L56</f>
        <v>40</v>
      </c>
      <c r="R25" s="14">
        <f>'4ДобрВежл'!P56</f>
        <v>20</v>
      </c>
      <c r="S25" s="14">
        <f>SUM(P25:R25)</f>
        <v>99.569892473118273</v>
      </c>
      <c r="T25" s="14">
        <f>'5УдовлУсл'!H56</f>
        <v>30</v>
      </c>
      <c r="U25" s="14">
        <f>'5УдовлУсл'!L56</f>
        <v>19.56989247311828</v>
      </c>
      <c r="V25" s="14">
        <f>'5УдовлУсл'!P56</f>
        <v>50</v>
      </c>
      <c r="W25" s="14">
        <f>SUM(T25:V25)</f>
        <v>99.569892473118273</v>
      </c>
    </row>
    <row r="26" spans="1:23">
      <c r="A26" s="12">
        <v>19</v>
      </c>
      <c r="B26" s="12" t="s">
        <v>199</v>
      </c>
      <c r="C26" s="12" t="s">
        <v>118</v>
      </c>
      <c r="D26" s="13">
        <f>AVERAGE(H26,K26,O26,S26,W26)</f>
        <v>92.930821099584705</v>
      </c>
      <c r="E26" s="13">
        <f>'1ОиДинфоб'!G18</f>
        <v>29.5</v>
      </c>
      <c r="F26" s="14">
        <f>'1ОиДинфоб'!J18</f>
        <v>30</v>
      </c>
      <c r="G26" s="14">
        <f>'1ОиДинфоб'!P18</f>
        <v>39.402472527472526</v>
      </c>
      <c r="H26" s="13">
        <f>E26+F26+G26</f>
        <v>98.902472527472526</v>
      </c>
      <c r="I26" s="14">
        <f>'2КомУслОц'!F19</f>
        <v>50</v>
      </c>
      <c r="J26" s="13">
        <f>'2КомУслОц'!J19</f>
        <v>48.5</v>
      </c>
      <c r="K26" s="13">
        <f>I26+J26</f>
        <v>98.5</v>
      </c>
      <c r="L26" s="12">
        <f>'3УслДостИнвОц'!F18</f>
        <v>18</v>
      </c>
      <c r="M26" s="12">
        <f>'3УслДостИнвОц'!I18</f>
        <v>24</v>
      </c>
      <c r="N26" s="14">
        <f>'3УслДостИнвОц'!M18</f>
        <v>27.599999999999998</v>
      </c>
      <c r="O26" s="14">
        <f>L26+M26+N26</f>
        <v>69.599999999999994</v>
      </c>
      <c r="P26" s="14">
        <f>'4ДобрВежл'!H18</f>
        <v>39.688958009331259</v>
      </c>
      <c r="Q26" s="14">
        <f>'4ДобрВежл'!L18</f>
        <v>39.937791601866252</v>
      </c>
      <c r="R26" s="14">
        <f>'4ДобрВежл'!P18</f>
        <v>19.377916018662521</v>
      </c>
      <c r="S26" s="14">
        <f>SUM(P26:R26)</f>
        <v>99.004665629860028</v>
      </c>
      <c r="T26" s="14">
        <f>'5УдовлУсл'!H18</f>
        <v>29.626749611197511</v>
      </c>
      <c r="U26" s="14">
        <f>'5УдовлУсл'!L18</f>
        <v>19.409020217729395</v>
      </c>
      <c r="V26" s="14">
        <f>'5УдовлУсл'!P18</f>
        <v>49.611197511664074</v>
      </c>
      <c r="W26" s="14">
        <f>SUM(T26:V26)</f>
        <v>98.646967340590976</v>
      </c>
    </row>
    <row r="27" spans="1:23">
      <c r="A27" s="86">
        <v>20</v>
      </c>
      <c r="B27" s="12" t="s">
        <v>207</v>
      </c>
      <c r="C27" s="12" t="s">
        <v>138</v>
      </c>
      <c r="D27" s="13">
        <f>AVERAGE(H27,K27,O27,S27,W27)</f>
        <v>92.689904407859814</v>
      </c>
      <c r="E27" s="14">
        <f>'1ОиДинфоб'!G40</f>
        <v>24.857142857142854</v>
      </c>
      <c r="F27" s="14">
        <f>'1ОиДинфоб'!J40</f>
        <v>30</v>
      </c>
      <c r="G27" s="14">
        <f>'1ОиДинфоб'!P40</f>
        <v>40</v>
      </c>
      <c r="H27" s="14">
        <f>E27+F27+G27</f>
        <v>94.857142857142861</v>
      </c>
      <c r="I27" s="14">
        <f>'2КомУслОц'!F41</f>
        <v>50</v>
      </c>
      <c r="J27" s="13">
        <f>'2КомУслОц'!J41</f>
        <v>49.5</v>
      </c>
      <c r="K27" s="13">
        <f>I27+J27</f>
        <v>99.5</v>
      </c>
      <c r="L27" s="12">
        <f>'3УслДостИнвОц'!F40</f>
        <v>18</v>
      </c>
      <c r="M27" s="12">
        <f>'3УслДостИнвОц'!I40</f>
        <v>24</v>
      </c>
      <c r="N27" s="14">
        <f>'3УслДостИнвОц'!M40</f>
        <v>30</v>
      </c>
      <c r="O27" s="14">
        <f>L27+M27+N27</f>
        <v>72</v>
      </c>
      <c r="P27" s="13">
        <f>'4ДобрВежл'!H40</f>
        <v>39.64</v>
      </c>
      <c r="Q27" s="13">
        <f>'4ДобрВежл'!L40</f>
        <v>39.64</v>
      </c>
      <c r="R27" s="13">
        <f>'4ДобрВежл'!P40</f>
        <v>19.32</v>
      </c>
      <c r="S27" s="13">
        <f>SUM(P27:R27)</f>
        <v>98.6</v>
      </c>
      <c r="T27" s="14">
        <f>'5УдовлУсл'!H40</f>
        <v>29.37</v>
      </c>
      <c r="U27" s="13">
        <f>'5УдовлУсл'!L40</f>
        <v>19.680000000000003</v>
      </c>
      <c r="V27" s="14">
        <f>'5УдовлУсл'!P40</f>
        <v>49.442379182156131</v>
      </c>
      <c r="W27" s="13">
        <f>SUM(T27:V27)</f>
        <v>98.492379182156128</v>
      </c>
    </row>
    <row r="28" spans="1:23">
      <c r="A28" s="87"/>
      <c r="B28" s="12" t="s">
        <v>241</v>
      </c>
      <c r="C28" s="12" t="s">
        <v>178</v>
      </c>
      <c r="D28" s="13">
        <f t="shared" si="0"/>
        <v>92.652666666666661</v>
      </c>
      <c r="E28" s="14">
        <f>'1ОиДинфоб'!G83</f>
        <v>24.583333333333332</v>
      </c>
      <c r="F28" s="14">
        <f>'1ОиДинфоб'!J83</f>
        <v>27</v>
      </c>
      <c r="G28" s="14">
        <f>'1ОиДинфоб'!P83</f>
        <v>40</v>
      </c>
      <c r="H28" s="14">
        <f t="shared" si="1"/>
        <v>91.583333333333329</v>
      </c>
      <c r="I28" s="14">
        <f>'2КомУслОц'!F84</f>
        <v>50</v>
      </c>
      <c r="J28" s="14">
        <f>'2КомУслОц'!J84</f>
        <v>50</v>
      </c>
      <c r="K28" s="14">
        <f t="shared" si="2"/>
        <v>100</v>
      </c>
      <c r="L28" s="12">
        <f>'3УслДостИнвОц'!F83</f>
        <v>18</v>
      </c>
      <c r="M28" s="15">
        <f>'3УслДостИнвОц'!I83</f>
        <v>24</v>
      </c>
      <c r="N28" s="14">
        <f>'3УслДостИнвОц'!M83</f>
        <v>30</v>
      </c>
      <c r="O28" s="13">
        <f t="shared" si="3"/>
        <v>72</v>
      </c>
      <c r="P28" s="13">
        <f>'4ДобрВежл'!H83</f>
        <v>39.880000000000003</v>
      </c>
      <c r="Q28" s="14">
        <f>'4ДобрВежл'!L83</f>
        <v>40</v>
      </c>
      <c r="R28" s="13">
        <f>'4ДобрВежл'!P83</f>
        <v>19.8</v>
      </c>
      <c r="S28" s="13">
        <f t="shared" si="4"/>
        <v>99.679999999999993</v>
      </c>
      <c r="T28" s="14">
        <f>'5УдовлУсл'!H83</f>
        <v>30</v>
      </c>
      <c r="U28" s="14">
        <f>'5УдовлУсл'!L83</f>
        <v>20</v>
      </c>
      <c r="V28" s="14">
        <f>'5УдовлУсл'!P83</f>
        <v>50</v>
      </c>
      <c r="W28" s="14">
        <f t="shared" si="5"/>
        <v>100</v>
      </c>
    </row>
    <row r="29" spans="1:23">
      <c r="A29" s="12">
        <v>21</v>
      </c>
      <c r="B29" s="12" t="s">
        <v>203</v>
      </c>
      <c r="C29" s="12" t="s">
        <v>134</v>
      </c>
      <c r="D29" s="13">
        <f t="shared" ref="D29:D34" si="12">AVERAGE(H29,K29,O29,S29,W29)</f>
        <v>92.579110092424486</v>
      </c>
      <c r="E29" s="13">
        <f>'1ОиДинфоб'!G36</f>
        <v>26.3</v>
      </c>
      <c r="F29" s="14">
        <f>'1ОиДинфоб'!J36</f>
        <v>27</v>
      </c>
      <c r="G29" s="14">
        <f>'1ОиДинфоб'!P36</f>
        <v>38.242901455499883</v>
      </c>
      <c r="H29" s="13">
        <f t="shared" ref="H29:H34" si="13">E29+F29+G29</f>
        <v>91.542901455499873</v>
      </c>
      <c r="I29" s="14">
        <f>'2КомУслОц'!F37</f>
        <v>50</v>
      </c>
      <c r="J29" s="13">
        <f>'2КомУслОц'!J37</f>
        <v>49.95</v>
      </c>
      <c r="K29" s="13">
        <f t="shared" ref="K29:K34" si="14">I29+J29</f>
        <v>99.95</v>
      </c>
      <c r="L29" s="12">
        <f>'3УслДостИнвОц'!F36</f>
        <v>18</v>
      </c>
      <c r="M29" s="12">
        <f>'3УслДостИнвОц'!I36</f>
        <v>24</v>
      </c>
      <c r="N29" s="14">
        <f>'3УслДостИнвОц'!M36</f>
        <v>30</v>
      </c>
      <c r="O29" s="14">
        <f t="shared" ref="O29:O34" si="15">L29+M29+N29</f>
        <v>72</v>
      </c>
      <c r="P29" s="14">
        <f>'4ДобрВежл'!H36</f>
        <v>39.735099337748345</v>
      </c>
      <c r="Q29" s="14">
        <f>'4ДобрВежл'!L36</f>
        <v>39.867549668874176</v>
      </c>
      <c r="R29" s="14">
        <f>'4ДобрВежл'!P36</f>
        <v>20</v>
      </c>
      <c r="S29" s="14">
        <f t="shared" ref="S29:S34" si="16">SUM(P29:R29)</f>
        <v>99.602649006622528</v>
      </c>
      <c r="T29" s="13">
        <f>'5УдовлУсл'!H36</f>
        <v>30</v>
      </c>
      <c r="U29" s="14">
        <f>'5УдовлУсл'!L36</f>
        <v>19.900000000000002</v>
      </c>
      <c r="V29" s="13">
        <f>'5УдовлУсл'!P36</f>
        <v>49.9</v>
      </c>
      <c r="W29" s="13">
        <f t="shared" ref="W29:W34" si="17">SUM(T29:V29)</f>
        <v>99.800000000000011</v>
      </c>
    </row>
    <row r="30" spans="1:23">
      <c r="A30" s="12">
        <v>22</v>
      </c>
      <c r="B30" s="12" t="s">
        <v>199</v>
      </c>
      <c r="C30" s="12" t="s">
        <v>121</v>
      </c>
      <c r="D30" s="13">
        <f t="shared" si="12"/>
        <v>92.533467288705651</v>
      </c>
      <c r="E30" s="14">
        <f>'1ОиДинфоб'!G23</f>
        <v>30</v>
      </c>
      <c r="F30" s="14">
        <f>'1ОиДинфоб'!J23</f>
        <v>18</v>
      </c>
      <c r="G30" s="13">
        <f>'1ОиДинфоб'!P23</f>
        <v>40</v>
      </c>
      <c r="H30" s="13">
        <f t="shared" si="13"/>
        <v>88</v>
      </c>
      <c r="I30" s="14">
        <f>'2КомУслОц'!F24</f>
        <v>50</v>
      </c>
      <c r="J30" s="14">
        <f>'2КомУслОц'!J24</f>
        <v>49.506346967559942</v>
      </c>
      <c r="K30" s="14">
        <f t="shared" si="14"/>
        <v>99.506346967559949</v>
      </c>
      <c r="L30" s="12">
        <f>'3УслДостИнвОц'!F23</f>
        <v>24</v>
      </c>
      <c r="M30" s="12">
        <f>'3УслДостИнвОц'!I23</f>
        <v>24</v>
      </c>
      <c r="N30" s="14">
        <f>'3УслДостИнвОц'!M23</f>
        <v>29.42307692307692</v>
      </c>
      <c r="O30" s="14">
        <f t="shared" si="15"/>
        <v>77.42307692307692</v>
      </c>
      <c r="P30" s="13">
        <f>'4ДобрВежл'!H23</f>
        <v>39.6</v>
      </c>
      <c r="Q30" s="13">
        <f>'4ДобрВежл'!L23</f>
        <v>39.680000000000007</v>
      </c>
      <c r="R30" s="14">
        <f>'4ДобрВежл'!P23</f>
        <v>19.717912552891399</v>
      </c>
      <c r="S30" s="13">
        <f t="shared" si="16"/>
        <v>98.997912552891393</v>
      </c>
      <c r="T30" s="13">
        <f>'5УдовлУсл'!H23</f>
        <v>29.4</v>
      </c>
      <c r="U30" s="13">
        <f>'5УдовлУсл'!L23</f>
        <v>19.740000000000002</v>
      </c>
      <c r="V30" s="13">
        <f>'5УдовлУсл'!P23</f>
        <v>49.6</v>
      </c>
      <c r="W30" s="13">
        <f t="shared" si="17"/>
        <v>98.740000000000009</v>
      </c>
    </row>
    <row r="31" spans="1:23">
      <c r="A31" s="12">
        <v>23</v>
      </c>
      <c r="B31" s="12" t="s">
        <v>225</v>
      </c>
      <c r="C31" s="12" t="s">
        <v>161</v>
      </c>
      <c r="D31" s="13">
        <f t="shared" si="12"/>
        <v>91.999961593172117</v>
      </c>
      <c r="E31" s="14">
        <f>'1ОиДинфоб'!G62</f>
        <v>28.125</v>
      </c>
      <c r="F31" s="14">
        <f>'1ОиДинфоб'!J62</f>
        <v>27</v>
      </c>
      <c r="G31" s="13">
        <f>'1ОиДинфоб'!P62</f>
        <v>39.700000000000003</v>
      </c>
      <c r="H31" s="13">
        <f t="shared" si="13"/>
        <v>94.825000000000003</v>
      </c>
      <c r="I31" s="14">
        <f>'2КомУслОц'!F63</f>
        <v>50</v>
      </c>
      <c r="J31" s="13">
        <f>'2КомУслОц'!J63</f>
        <v>49.95</v>
      </c>
      <c r="K31" s="13">
        <f t="shared" si="14"/>
        <v>99.95</v>
      </c>
      <c r="L31" s="12">
        <f>'3УслДостИнвОц'!F62</f>
        <v>12</v>
      </c>
      <c r="M31" s="12">
        <f>'3УслДостИнвОц'!I62</f>
        <v>24</v>
      </c>
      <c r="N31" s="14">
        <f>'3УслДостИнвОц'!M62</f>
        <v>30</v>
      </c>
      <c r="O31" s="14">
        <f t="shared" si="15"/>
        <v>66</v>
      </c>
      <c r="P31" s="13">
        <f>'4ДобрВежл'!H62</f>
        <v>39.680000000000007</v>
      </c>
      <c r="Q31" s="14">
        <f>'4ДобрВежл'!L62</f>
        <v>39.943100995732578</v>
      </c>
      <c r="R31" s="14">
        <f>'4ДобрВежл'!P62</f>
        <v>19.80085348506401</v>
      </c>
      <c r="S31" s="13">
        <f t="shared" si="16"/>
        <v>99.423954480796596</v>
      </c>
      <c r="T31" s="14">
        <f>'5УдовлУсл'!H62</f>
        <v>30</v>
      </c>
      <c r="U31" s="14">
        <f>'5УдовлУсл'!L62</f>
        <v>19.80085348506401</v>
      </c>
      <c r="V31" s="14">
        <f>'5УдовлУсл'!P62</f>
        <v>50</v>
      </c>
      <c r="W31" s="14">
        <f t="shared" si="17"/>
        <v>99.80085348506401</v>
      </c>
    </row>
    <row r="32" spans="1:23">
      <c r="A32" s="12">
        <v>24</v>
      </c>
      <c r="B32" s="12" t="s">
        <v>240</v>
      </c>
      <c r="C32" s="12" t="s">
        <v>323</v>
      </c>
      <c r="D32" s="13">
        <f t="shared" si="12"/>
        <v>91.910287104622881</v>
      </c>
      <c r="E32" s="13">
        <f>'1ОиДинфоб'!G82</f>
        <v>26.6</v>
      </c>
      <c r="F32" s="14">
        <f>'1ОиДинфоб'!J82</f>
        <v>18</v>
      </c>
      <c r="G32" s="14">
        <f>'1ОиДинфоб'!P82</f>
        <v>39.333333333333343</v>
      </c>
      <c r="H32" s="13">
        <f t="shared" si="13"/>
        <v>83.933333333333337</v>
      </c>
      <c r="I32" s="14">
        <f>'2КомУслОц'!F83</f>
        <v>50</v>
      </c>
      <c r="J32" s="13">
        <f>'2КомУслОц'!J83</f>
        <v>45</v>
      </c>
      <c r="K32" s="13">
        <f t="shared" si="14"/>
        <v>95</v>
      </c>
      <c r="L32" s="12">
        <f>'3УслДостИнвОц'!F82</f>
        <v>18</v>
      </c>
      <c r="M32" s="12">
        <f>'3УслДостИнвОц'!I82</f>
        <v>40</v>
      </c>
      <c r="N32" s="13">
        <f>'3УслДостИнвОц'!M82</f>
        <v>27.929999999999996</v>
      </c>
      <c r="O32" s="13">
        <f t="shared" si="15"/>
        <v>85.929999999999993</v>
      </c>
      <c r="P32" s="13">
        <f>'4ДобрВежл'!H82</f>
        <v>38.72</v>
      </c>
      <c r="Q32" s="14">
        <f>'4ДобрВежл'!L82</f>
        <v>39.708029197080293</v>
      </c>
      <c r="R32" s="13">
        <f>'4ДобрВежл'!P82</f>
        <v>19.22</v>
      </c>
      <c r="S32" s="13">
        <f t="shared" si="16"/>
        <v>97.648029197080291</v>
      </c>
      <c r="T32" s="13">
        <f>'5УдовлУсл'!H82</f>
        <v>29.189999999999998</v>
      </c>
      <c r="U32" s="13">
        <f>'5УдовлУсл'!L82</f>
        <v>18.580000000000002</v>
      </c>
      <c r="V32" s="14">
        <f>'5УдовлУсл'!P82</f>
        <v>49.270072992700733</v>
      </c>
      <c r="W32" s="13">
        <f t="shared" si="17"/>
        <v>97.040072992700729</v>
      </c>
    </row>
    <row r="33" spans="1:23">
      <c r="A33" s="12">
        <v>25</v>
      </c>
      <c r="B33" s="12" t="s">
        <v>199</v>
      </c>
      <c r="C33" s="12" t="s">
        <v>128</v>
      </c>
      <c r="D33" s="13">
        <f t="shared" si="12"/>
        <v>91.73359933182482</v>
      </c>
      <c r="E33" s="14">
        <f>'1ОиДинфоб'!G30</f>
        <v>28.9</v>
      </c>
      <c r="F33" s="14">
        <f>'1ОиДинфоб'!J30</f>
        <v>30</v>
      </c>
      <c r="G33" s="13">
        <f>'1ОиДинфоб'!P30</f>
        <v>39.897996659124033</v>
      </c>
      <c r="H33" s="13">
        <f t="shared" si="13"/>
        <v>98.797996659124038</v>
      </c>
      <c r="I33" s="14">
        <f>'2КомУслОц'!F31</f>
        <v>50</v>
      </c>
      <c r="J33" s="13">
        <f>'2КомУслОц'!J31</f>
        <v>49.95</v>
      </c>
      <c r="K33" s="13">
        <f t="shared" si="14"/>
        <v>99.95</v>
      </c>
      <c r="L33" s="12">
        <f>'3УслДостИнвОц'!F30</f>
        <v>6</v>
      </c>
      <c r="M33" s="12">
        <f>'3УслДостИнвОц'!I30</f>
        <v>24</v>
      </c>
      <c r="N33" s="14">
        <f>'3УслДостИнвОц'!M30</f>
        <v>30</v>
      </c>
      <c r="O33" s="14">
        <f t="shared" si="15"/>
        <v>60</v>
      </c>
      <c r="P33" s="13">
        <f>'4ДобрВежл'!H30</f>
        <v>39.960000000000008</v>
      </c>
      <c r="Q33" s="14">
        <f>'4ДобрВежл'!L30</f>
        <v>40</v>
      </c>
      <c r="R33" s="14">
        <f>'4ДобрВежл'!P30</f>
        <v>20</v>
      </c>
      <c r="S33" s="13">
        <f t="shared" si="16"/>
        <v>99.960000000000008</v>
      </c>
      <c r="T33" s="14">
        <f>'5УдовлУсл'!H30</f>
        <v>30</v>
      </c>
      <c r="U33" s="13">
        <f>'5УдовлУсл'!L30</f>
        <v>19.96</v>
      </c>
      <c r="V33" s="14">
        <f>'5УдовлУсл'!P30</f>
        <v>50</v>
      </c>
      <c r="W33" s="13">
        <f t="shared" si="17"/>
        <v>99.960000000000008</v>
      </c>
    </row>
    <row r="34" spans="1:23">
      <c r="A34" s="12">
        <v>26</v>
      </c>
      <c r="B34" s="12" t="s">
        <v>251</v>
      </c>
      <c r="C34" s="12" t="s">
        <v>190</v>
      </c>
      <c r="D34" s="13">
        <f t="shared" si="12"/>
        <v>91.507999999999996</v>
      </c>
      <c r="E34" s="13">
        <f>'1ОиДинфоб'!G95</f>
        <v>29.7</v>
      </c>
      <c r="F34" s="14">
        <f>'1ОиДинфоб'!J95</f>
        <v>18</v>
      </c>
      <c r="G34" s="14">
        <f>'1ОиДинфоб'!P95</f>
        <v>40</v>
      </c>
      <c r="H34" s="13">
        <f t="shared" si="13"/>
        <v>87.7</v>
      </c>
      <c r="I34" s="14">
        <f>'2КомУслОц'!F96</f>
        <v>50</v>
      </c>
      <c r="J34" s="14">
        <f>'2КомУслОц'!J96</f>
        <v>50</v>
      </c>
      <c r="K34" s="14">
        <f t="shared" si="14"/>
        <v>100</v>
      </c>
      <c r="L34" s="12">
        <f>'3УслДостИнвОц'!F95</f>
        <v>30</v>
      </c>
      <c r="M34" s="12">
        <f>'3УслДостИнвОц'!I95</f>
        <v>40</v>
      </c>
      <c r="N34" s="14">
        <f>'3УслДостИнвОц'!M95</f>
        <v>0</v>
      </c>
      <c r="O34" s="14">
        <f t="shared" si="15"/>
        <v>70</v>
      </c>
      <c r="P34" s="14">
        <f>'4ДобрВежл'!H95</f>
        <v>40</v>
      </c>
      <c r="Q34" s="14">
        <f>'4ДобрВежл'!L95</f>
        <v>40</v>
      </c>
      <c r="R34" s="13">
        <f>'4ДобрВежл'!P95</f>
        <v>19.840000000000003</v>
      </c>
      <c r="S34" s="13">
        <f t="shared" si="16"/>
        <v>99.84</v>
      </c>
      <c r="T34" s="14">
        <f>'5УдовлУсл'!H95</f>
        <v>30</v>
      </c>
      <c r="U34" s="14">
        <f>'5УдовлУсл'!L95</f>
        <v>20</v>
      </c>
      <c r="V34" s="14">
        <f>'5УдовлУсл'!P95</f>
        <v>50</v>
      </c>
      <c r="W34" s="14">
        <f t="shared" si="17"/>
        <v>100</v>
      </c>
    </row>
    <row r="35" spans="1:23">
      <c r="A35" s="80">
        <v>27</v>
      </c>
      <c r="B35" s="12" t="s">
        <v>222</v>
      </c>
      <c r="C35" s="12" t="s">
        <v>156</v>
      </c>
      <c r="D35" s="13">
        <f t="shared" si="0"/>
        <v>91.317999999999998</v>
      </c>
      <c r="E35" s="13">
        <f>'1ОиДинфоб'!G57</f>
        <v>27.9</v>
      </c>
      <c r="F35" s="14">
        <f>'1ОиДинфоб'!J57</f>
        <v>30</v>
      </c>
      <c r="G35" s="14">
        <f>'1ОиДинфоб'!P57</f>
        <v>40</v>
      </c>
      <c r="H35" s="13">
        <f t="shared" si="1"/>
        <v>97.9</v>
      </c>
      <c r="I35" s="14">
        <f>'2КомУслОц'!F58</f>
        <v>50</v>
      </c>
      <c r="J35" s="13">
        <f>'2КомУслОц'!J58</f>
        <v>49.5</v>
      </c>
      <c r="K35" s="13">
        <f t="shared" si="2"/>
        <v>99.5</v>
      </c>
      <c r="L35" s="12">
        <f>'3УслДостИнвОц'!F57</f>
        <v>6</v>
      </c>
      <c r="M35" s="15">
        <f>'3УслДостИнвОц'!I57</f>
        <v>24</v>
      </c>
      <c r="N35" s="14">
        <f>'3УслДостИнвОц'!M57</f>
        <v>30</v>
      </c>
      <c r="O35" s="13">
        <f t="shared" si="3"/>
        <v>60</v>
      </c>
      <c r="P35" s="14">
        <f>'4ДобрВежл'!H57</f>
        <v>40</v>
      </c>
      <c r="Q35" s="14">
        <f>'4ДобрВежл'!L57</f>
        <v>40</v>
      </c>
      <c r="R35" s="14">
        <f>'4ДобрВежл'!P57</f>
        <v>20</v>
      </c>
      <c r="S35" s="14">
        <f t="shared" si="4"/>
        <v>100</v>
      </c>
      <c r="T35" s="14">
        <f>'5УдовлУсл'!H57</f>
        <v>30</v>
      </c>
      <c r="U35" s="13">
        <f>'5УдовлУсл'!L57</f>
        <v>19.64</v>
      </c>
      <c r="V35" s="13">
        <f>'5УдовлУсл'!P57</f>
        <v>49.55</v>
      </c>
      <c r="W35" s="13">
        <f t="shared" si="5"/>
        <v>99.19</v>
      </c>
    </row>
    <row r="36" spans="1:23">
      <c r="A36" s="82"/>
      <c r="B36" s="12" t="s">
        <v>224</v>
      </c>
      <c r="C36" s="12" t="s">
        <v>160</v>
      </c>
      <c r="D36" s="13">
        <f t="shared" si="0"/>
        <v>91.333904761904762</v>
      </c>
      <c r="E36" s="13">
        <f>'1ОиДинфоб'!G61</f>
        <v>25.9</v>
      </c>
      <c r="F36" s="14">
        <f>'1ОиДинфоб'!J61</f>
        <v>27</v>
      </c>
      <c r="G36" s="14">
        <f>'1ОиДинфоб'!P61</f>
        <v>39.80952380952381</v>
      </c>
      <c r="H36" s="13">
        <f t="shared" si="1"/>
        <v>92.709523809523802</v>
      </c>
      <c r="I36" s="14">
        <f>'2КомУслОц'!F62</f>
        <v>50</v>
      </c>
      <c r="J36" s="13">
        <f>'2КомУслОц'!J62</f>
        <v>49</v>
      </c>
      <c r="K36" s="13">
        <f t="shared" si="2"/>
        <v>99</v>
      </c>
      <c r="L36" s="12">
        <f>'3УслДостИнвОц'!F61</f>
        <v>12</v>
      </c>
      <c r="M36" s="15">
        <f>'3УслДостИнвОц'!I61</f>
        <v>24</v>
      </c>
      <c r="N36" s="14">
        <f>'3УслДостИнвОц'!M61</f>
        <v>30</v>
      </c>
      <c r="O36" s="13">
        <f t="shared" si="3"/>
        <v>66</v>
      </c>
      <c r="P36" s="13">
        <f>'4ДобрВежл'!H61</f>
        <v>39.680000000000007</v>
      </c>
      <c r="Q36" s="14">
        <f>'4ДобрВежл'!L61</f>
        <v>40</v>
      </c>
      <c r="R36" s="13">
        <f>'4ДобрВежл'!P61</f>
        <v>19.840000000000003</v>
      </c>
      <c r="S36" s="13">
        <f t="shared" si="4"/>
        <v>99.52000000000001</v>
      </c>
      <c r="T36" s="14">
        <f>'5УдовлУсл'!H61</f>
        <v>30</v>
      </c>
      <c r="U36" s="13">
        <f>'5УдовлУсл'!L61</f>
        <v>19.840000000000003</v>
      </c>
      <c r="V36" s="13">
        <f>'5УдовлУсл'!P61</f>
        <v>49.6</v>
      </c>
      <c r="W36" s="13">
        <f t="shared" si="5"/>
        <v>99.44</v>
      </c>
    </row>
    <row r="37" spans="1:23">
      <c r="A37" s="82"/>
      <c r="B37" s="12" t="s">
        <v>230</v>
      </c>
      <c r="C37" s="12" t="s">
        <v>165</v>
      </c>
      <c r="D37" s="13">
        <f>AVERAGE(H37,K37,O37,S37,W37)</f>
        <v>91.254346776771683</v>
      </c>
      <c r="E37" s="13">
        <f>'1ОиДинфоб'!G68</f>
        <v>25</v>
      </c>
      <c r="F37" s="14">
        <f>'1ОиДинфоб'!J68</f>
        <v>30</v>
      </c>
      <c r="G37" s="14">
        <f>'1ОиДинфоб'!P68</f>
        <v>39.819438369346521</v>
      </c>
      <c r="H37" s="13">
        <f>E37+F37+G37</f>
        <v>94.819438369346528</v>
      </c>
      <c r="I37" s="14">
        <f>'2КомУслОц'!F69</f>
        <v>50</v>
      </c>
      <c r="J37" s="14">
        <f>'2КомУслОц'!J69</f>
        <v>49.47229551451187</v>
      </c>
      <c r="K37" s="14">
        <f>I37+J37</f>
        <v>99.47229551451187</v>
      </c>
      <c r="L37" s="12">
        <f>'3УслДостИнвОц'!F68</f>
        <v>12</v>
      </c>
      <c r="M37" s="12">
        <f>'3УслДостИнвОц'!I68</f>
        <v>24</v>
      </c>
      <c r="N37" s="13">
        <f>'3УслДостИнвОц'!M68</f>
        <v>27.9</v>
      </c>
      <c r="O37" s="13">
        <f>L37+M37+N37</f>
        <v>63.9</v>
      </c>
      <c r="P37" s="13">
        <f>'4ДобрВежл'!H68</f>
        <v>39.520000000000003</v>
      </c>
      <c r="Q37" s="13">
        <f>'4ДобрВежл'!L68</f>
        <v>39.680000000000007</v>
      </c>
      <c r="R37" s="13">
        <f>'4ДобрВежл'!P68</f>
        <v>19.760000000000002</v>
      </c>
      <c r="S37" s="13">
        <f>SUM(P37:R37)</f>
        <v>98.960000000000022</v>
      </c>
      <c r="T37" s="13">
        <f>'5УдовлУсл'!H68</f>
        <v>29.759999999999998</v>
      </c>
      <c r="U37" s="13">
        <f>'5УдовлУсл'!L68</f>
        <v>19.760000000000002</v>
      </c>
      <c r="V37" s="13">
        <f>'5УдовлУсл'!P68</f>
        <v>49.6</v>
      </c>
      <c r="W37" s="13">
        <f>SUM(T37:V37)</f>
        <v>99.12</v>
      </c>
    </row>
    <row r="38" spans="1:23">
      <c r="A38" s="81"/>
      <c r="B38" s="12" t="s">
        <v>235</v>
      </c>
      <c r="C38" s="12" t="s">
        <v>173</v>
      </c>
      <c r="D38" s="13">
        <f>AVERAGE(H38,K38,O38,S38,W38)</f>
        <v>91.290024844720492</v>
      </c>
      <c r="E38" s="14">
        <f>'1ОиДинфоб'!G77</f>
        <v>30</v>
      </c>
      <c r="F38" s="14">
        <f>'1ОиДинфоб'!J77</f>
        <v>27</v>
      </c>
      <c r="G38" s="13">
        <f>'1ОиДинфоб'!P77</f>
        <v>39.6</v>
      </c>
      <c r="H38" s="13">
        <f>E38+F38+G38</f>
        <v>96.6</v>
      </c>
      <c r="I38" s="14">
        <f>'2КомУслОц'!F78</f>
        <v>50</v>
      </c>
      <c r="J38" s="14">
        <f>'2КомУслОц'!J78</f>
        <v>48.524844720496894</v>
      </c>
      <c r="K38" s="14">
        <f>I38+J38</f>
        <v>98.524844720496901</v>
      </c>
      <c r="L38" s="12">
        <f>'3УслДостИнвОц'!F77</f>
        <v>6</v>
      </c>
      <c r="M38" s="15">
        <f>'3УслДостИнвОц'!I77</f>
        <v>32</v>
      </c>
      <c r="N38" s="14">
        <f>'3УслДостИнвОц'!M77</f>
        <v>26.4</v>
      </c>
      <c r="O38" s="13">
        <f>L38+M38+N38</f>
        <v>64.400000000000006</v>
      </c>
      <c r="P38" s="14">
        <f>'4ДобрВежл'!H77</f>
        <v>39.130434782608695</v>
      </c>
      <c r="Q38" s="14">
        <f>'4ДобрВежл'!L77</f>
        <v>39.565217391304344</v>
      </c>
      <c r="R38" s="14">
        <f>'4ДобрВежл'!P77</f>
        <v>19.658385093167706</v>
      </c>
      <c r="S38" s="14">
        <f>SUM(P38:R38)</f>
        <v>98.354037267080741</v>
      </c>
      <c r="T38" s="13">
        <f>'5УдовлУсл'!H77</f>
        <v>29.91</v>
      </c>
      <c r="U38" s="13">
        <f>'5УдовлУсл'!L77</f>
        <v>19.36</v>
      </c>
      <c r="V38" s="14">
        <f>'5УдовлУсл'!P77</f>
        <v>49.301242236024848</v>
      </c>
      <c r="W38" s="13">
        <f>SUM(T38:V38)</f>
        <v>98.571242236024844</v>
      </c>
    </row>
    <row r="39" spans="1:23">
      <c r="A39" s="12">
        <v>28</v>
      </c>
      <c r="B39" s="12" t="s">
        <v>232</v>
      </c>
      <c r="C39" s="12" t="s">
        <v>166</v>
      </c>
      <c r="D39" s="13">
        <f>AVERAGE(H39,K39,O39,S39,W39)</f>
        <v>91.102000000000004</v>
      </c>
      <c r="E39" s="14">
        <f>'1ОиДинфоб'!G70</f>
        <v>30</v>
      </c>
      <c r="F39" s="14">
        <f>'1ОиДинфоб'!J70</f>
        <v>27</v>
      </c>
      <c r="G39" s="13">
        <f>'1ОиДинфоб'!P70</f>
        <v>40</v>
      </c>
      <c r="H39" s="13">
        <f>E39+F39+G39</f>
        <v>97</v>
      </c>
      <c r="I39" s="14">
        <f>'2КомУслОц'!F71</f>
        <v>50</v>
      </c>
      <c r="J39" s="13">
        <f>'2КомУслОц'!J71</f>
        <v>49</v>
      </c>
      <c r="K39" s="13">
        <f>I39+J39</f>
        <v>99</v>
      </c>
      <c r="L39" s="12">
        <f>'3УслДостИнвОц'!F70</f>
        <v>6</v>
      </c>
      <c r="M39" s="12">
        <f>'3УслДостИнвОц'!I70</f>
        <v>24</v>
      </c>
      <c r="N39" s="14">
        <f>'3УслДостИнвОц'!M70</f>
        <v>30</v>
      </c>
      <c r="O39" s="14">
        <f>L39+M39+N39</f>
        <v>60</v>
      </c>
      <c r="P39" s="14">
        <f>'4ДобрВежл'!H70</f>
        <v>40</v>
      </c>
      <c r="Q39" s="14">
        <f>'4ДобрВежл'!L70</f>
        <v>40</v>
      </c>
      <c r="R39" s="13">
        <f>'4ДобрВежл'!P70</f>
        <v>19.560000000000002</v>
      </c>
      <c r="S39" s="13">
        <f>SUM(P39:R39)</f>
        <v>99.56</v>
      </c>
      <c r="T39" s="14">
        <f>'5УдовлУсл'!H70</f>
        <v>30</v>
      </c>
      <c r="U39" s="14">
        <f>'5УдовлУсл'!L70</f>
        <v>20</v>
      </c>
      <c r="V39" s="13">
        <f>'5УдовлУсл'!P70</f>
        <v>49.95</v>
      </c>
      <c r="W39" s="13">
        <f>SUM(T39:V39)</f>
        <v>99.95</v>
      </c>
    </row>
    <row r="40" spans="1:23">
      <c r="A40" s="12">
        <v>29</v>
      </c>
      <c r="B40" s="12" t="s">
        <v>252</v>
      </c>
      <c r="C40" s="12" t="s">
        <v>192</v>
      </c>
      <c r="D40" s="13">
        <f>AVERAGE(H40,K40,O40,S40,W40)</f>
        <v>90.854577833647596</v>
      </c>
      <c r="E40" s="14">
        <f>'1ОиДинфоб'!G97</f>
        <v>27.927927927927925</v>
      </c>
      <c r="F40" s="14">
        <f>'1ОиДинфоб'!J97</f>
        <v>27</v>
      </c>
      <c r="G40" s="14">
        <f>'1ОиДинфоб'!P97</f>
        <v>40</v>
      </c>
      <c r="H40" s="14">
        <f>E40+F40+G40</f>
        <v>94.927927927927925</v>
      </c>
      <c r="I40" s="14">
        <f>'2КомУслОц'!F98</f>
        <v>50</v>
      </c>
      <c r="J40" s="13">
        <f>'2КомУслОц'!J98</f>
        <v>49.5</v>
      </c>
      <c r="K40" s="13">
        <f>I40+J40</f>
        <v>99.5</v>
      </c>
      <c r="L40" s="12">
        <f>'3УслДостИнвОц'!F97</f>
        <v>6</v>
      </c>
      <c r="M40" s="12">
        <f>'3УслДостИнвОц'!I97</f>
        <v>24</v>
      </c>
      <c r="N40" s="14">
        <f>'3УслДостИнвОц'!M97</f>
        <v>30</v>
      </c>
      <c r="O40" s="14">
        <f>L40+M40+N40</f>
        <v>60</v>
      </c>
      <c r="P40" s="14">
        <f>'4ДобрВежл'!H97</f>
        <v>40</v>
      </c>
      <c r="Q40" s="14">
        <f>'4ДобрВежл'!L97</f>
        <v>40</v>
      </c>
      <c r="R40" s="14">
        <f>'4ДобрВежл'!P97</f>
        <v>19.844961240310081</v>
      </c>
      <c r="S40" s="14">
        <f>SUM(P40:R40)</f>
        <v>99.844961240310084</v>
      </c>
      <c r="T40" s="14">
        <f>'5УдовлУсл'!H97</f>
        <v>30</v>
      </c>
      <c r="U40" s="14">
        <f>'5УдовлУсл'!L97</f>
        <v>20</v>
      </c>
      <c r="V40" s="14">
        <f>'5УдовлУсл'!P97</f>
        <v>50</v>
      </c>
      <c r="W40" s="14">
        <f>SUM(T40:V40)</f>
        <v>100</v>
      </c>
    </row>
    <row r="41" spans="1:23">
      <c r="A41" s="12">
        <v>30</v>
      </c>
      <c r="B41" s="12" t="s">
        <v>229</v>
      </c>
      <c r="C41" s="12" t="s">
        <v>164</v>
      </c>
      <c r="D41" s="13">
        <f t="shared" si="0"/>
        <v>90.847272727272724</v>
      </c>
      <c r="E41" s="14">
        <f>'1ОиДинфоб'!G67</f>
        <v>28.636363636363637</v>
      </c>
      <c r="F41" s="14">
        <f>'1ОиДинфоб'!J67</f>
        <v>27</v>
      </c>
      <c r="G41" s="13">
        <f>'1ОиДинфоб'!P67</f>
        <v>39.5</v>
      </c>
      <c r="H41" s="13">
        <f t="shared" si="1"/>
        <v>95.13636363636364</v>
      </c>
      <c r="I41" s="14">
        <f>'2КомУслОц'!F68</f>
        <v>50</v>
      </c>
      <c r="J41" s="13">
        <f>'2КомУслОц'!J68</f>
        <v>49.5</v>
      </c>
      <c r="K41" s="13">
        <f t="shared" si="2"/>
        <v>99.5</v>
      </c>
      <c r="L41" s="12">
        <f>'3УслДостИнвОц'!F67</f>
        <v>6</v>
      </c>
      <c r="M41" s="15">
        <f>'3УслДостИнвОц'!I67</f>
        <v>24</v>
      </c>
      <c r="N41" s="14">
        <f>'3УслДостИнвОц'!M67</f>
        <v>30</v>
      </c>
      <c r="O41" s="13">
        <f t="shared" si="3"/>
        <v>60</v>
      </c>
      <c r="P41" s="13">
        <f>'4ДобрВежл'!H67</f>
        <v>39.92</v>
      </c>
      <c r="Q41" s="13">
        <f>'4ДобрВежл'!L67</f>
        <v>39.92</v>
      </c>
      <c r="R41" s="13">
        <f>'4ДобрВежл'!P67</f>
        <v>19.920000000000002</v>
      </c>
      <c r="S41" s="13">
        <f t="shared" si="4"/>
        <v>99.76</v>
      </c>
      <c r="T41" s="14">
        <f>'5УдовлУсл'!H67</f>
        <v>30</v>
      </c>
      <c r="U41" s="13">
        <f>'5УдовлУсл'!L67</f>
        <v>19.840000000000003</v>
      </c>
      <c r="V41" s="14">
        <f>'5УдовлУсл'!P67</f>
        <v>50</v>
      </c>
      <c r="W41" s="13">
        <f t="shared" si="5"/>
        <v>99.84</v>
      </c>
    </row>
    <row r="42" spans="1:23">
      <c r="A42" s="12">
        <v>31</v>
      </c>
      <c r="B42" s="12" t="s">
        <v>231</v>
      </c>
      <c r="C42" s="12" t="s">
        <v>322</v>
      </c>
      <c r="D42" s="13">
        <f>AVERAGE(H42,K42,O42,S42,W42)</f>
        <v>90.72</v>
      </c>
      <c r="E42" s="13">
        <f>'1ОиДинфоб'!G69</f>
        <v>26.1</v>
      </c>
      <c r="F42" s="14">
        <f>'1ОиДинфоб'!J69</f>
        <v>30</v>
      </c>
      <c r="G42" s="14">
        <f>'1ОиДинфоб'!P69</f>
        <v>40</v>
      </c>
      <c r="H42" s="13">
        <f>E42+F42+G42</f>
        <v>96.1</v>
      </c>
      <c r="I42" s="14">
        <f>'2КомУслОц'!F70</f>
        <v>50</v>
      </c>
      <c r="J42" s="13">
        <f>'2КомУслОц'!J70</f>
        <v>49.5</v>
      </c>
      <c r="K42" s="13">
        <f>I42+J42</f>
        <v>99.5</v>
      </c>
      <c r="L42" s="12">
        <f>'3УслДостИнвОц'!F69</f>
        <v>12</v>
      </c>
      <c r="M42" s="15">
        <f>'3УслДостИнвОц'!I69</f>
        <v>16</v>
      </c>
      <c r="N42" s="14">
        <f>'3УслДостИнвОц'!M69</f>
        <v>30</v>
      </c>
      <c r="O42" s="13">
        <f>L42+M42+N42</f>
        <v>58</v>
      </c>
      <c r="P42" s="14">
        <f>'4ДобрВежл'!H69</f>
        <v>40</v>
      </c>
      <c r="Q42" s="14">
        <f>'4ДобрВежл'!L69</f>
        <v>40</v>
      </c>
      <c r="R42" s="14">
        <f>'4ДобрВежл'!P69</f>
        <v>20</v>
      </c>
      <c r="S42" s="14">
        <f>SUM(P42:R42)</f>
        <v>100</v>
      </c>
      <c r="T42" s="14">
        <f>'5УдовлУсл'!H69</f>
        <v>30</v>
      </c>
      <c r="U42" s="14">
        <f>'5УдовлУсл'!L69</f>
        <v>20</v>
      </c>
      <c r="V42" s="14">
        <f>'5УдовлУсл'!P69</f>
        <v>50</v>
      </c>
      <c r="W42" s="14">
        <f>SUM(T42:V42)</f>
        <v>100</v>
      </c>
    </row>
    <row r="43" spans="1:23">
      <c r="A43" s="12">
        <v>32</v>
      </c>
      <c r="B43" s="12" t="s">
        <v>196</v>
      </c>
      <c r="C43" s="12" t="s">
        <v>106</v>
      </c>
      <c r="D43" s="13">
        <f t="shared" si="0"/>
        <v>90.395930158622406</v>
      </c>
      <c r="E43" s="14">
        <f>'1ОиДинфоб'!G4</f>
        <v>24.681372549019603</v>
      </c>
      <c r="F43" s="14">
        <f>'1ОиДинфоб'!J4</f>
        <v>30</v>
      </c>
      <c r="G43" s="14">
        <f>'1ОиДинфоб'!P4</f>
        <v>39.788151661813949</v>
      </c>
      <c r="H43" s="14">
        <f t="shared" si="1"/>
        <v>94.469524210833555</v>
      </c>
      <c r="I43" s="14">
        <f>'2КомУслОц'!F5</f>
        <v>50</v>
      </c>
      <c r="J43" s="13">
        <f>'2КомУслОц'!J5</f>
        <v>49.5</v>
      </c>
      <c r="K43" s="13">
        <f t="shared" si="2"/>
        <v>99.5</v>
      </c>
      <c r="L43" s="12">
        <f>'3УслДостИнвОц'!F4</f>
        <v>6</v>
      </c>
      <c r="M43" s="15">
        <f>'3УслДостИнвОц'!I4</f>
        <v>24</v>
      </c>
      <c r="N43" s="14">
        <f>'3УслДостИнвОц'!M4</f>
        <v>30</v>
      </c>
      <c r="O43" s="13">
        <f t="shared" si="3"/>
        <v>60</v>
      </c>
      <c r="P43" s="13">
        <f>'4ДобрВежл'!H4</f>
        <v>39.44</v>
      </c>
      <c r="Q43" s="14">
        <f>'4ДобрВежл'!L4</f>
        <v>39.810126582278485</v>
      </c>
      <c r="R43" s="13">
        <f>'4ДобрВежл'!P4</f>
        <v>19.78</v>
      </c>
      <c r="S43" s="13">
        <f t="shared" si="4"/>
        <v>99.030126582278484</v>
      </c>
      <c r="T43" s="13">
        <f>'5УдовлУсл'!H4</f>
        <v>29.729999999999997</v>
      </c>
      <c r="U43" s="13">
        <f>'5УдовлУсл'!L4</f>
        <v>19.700000000000003</v>
      </c>
      <c r="V43" s="13">
        <f>'5УдовлУсл'!P4</f>
        <v>49.55</v>
      </c>
      <c r="W43" s="13">
        <f t="shared" si="5"/>
        <v>98.97999999999999</v>
      </c>
    </row>
    <row r="44" spans="1:23">
      <c r="A44" s="12">
        <v>33</v>
      </c>
      <c r="B44" s="12" t="s">
        <v>241</v>
      </c>
      <c r="C44" s="12" t="s">
        <v>179</v>
      </c>
      <c r="D44" s="13">
        <f t="shared" si="0"/>
        <v>90.347455412961693</v>
      </c>
      <c r="E44" s="13">
        <f>'1ОиДинфоб'!G84</f>
        <v>26.5</v>
      </c>
      <c r="F44" s="14">
        <f>'1ОиДинфоб'!J84</f>
        <v>30</v>
      </c>
      <c r="G44" s="14">
        <f>'1ОиДинфоб'!P84</f>
        <v>39.812731610262993</v>
      </c>
      <c r="H44" s="13">
        <f t="shared" si="1"/>
        <v>96.312731610263</v>
      </c>
      <c r="I44" s="14">
        <f>'2КомУслОц'!F85</f>
        <v>50</v>
      </c>
      <c r="J44" s="13">
        <f>'2КомУслОц'!J85</f>
        <v>49.5</v>
      </c>
      <c r="K44" s="13">
        <f t="shared" si="2"/>
        <v>99.5</v>
      </c>
      <c r="L44" s="12">
        <f>'3УслДостИнвОц'!F84</f>
        <v>6</v>
      </c>
      <c r="M44" s="15">
        <f>'3УслДостИнвОц'!I84</f>
        <v>24</v>
      </c>
      <c r="N44" s="14">
        <f>'3УслДостИнвОц'!M84</f>
        <v>27.27272727272727</v>
      </c>
      <c r="O44" s="13">
        <f t="shared" si="3"/>
        <v>57.272727272727266</v>
      </c>
      <c r="P44" s="14">
        <f>'4ДобрВежл'!H84</f>
        <v>39.659090909090907</v>
      </c>
      <c r="Q44" s="13">
        <f>'4ДобрВежл'!L84</f>
        <v>39.92</v>
      </c>
      <c r="R44" s="14">
        <f>'4ДобрВежл'!P84</f>
        <v>19.772727272727273</v>
      </c>
      <c r="S44" s="13">
        <f t="shared" si="4"/>
        <v>99.351818181818174</v>
      </c>
      <c r="T44" s="13">
        <f>'5УдовлУсл'!H84</f>
        <v>29.79</v>
      </c>
      <c r="U44" s="13">
        <f>'5УдовлУсл'!L84</f>
        <v>19.86</v>
      </c>
      <c r="V44" s="13">
        <f>'5УдовлУсл'!P84</f>
        <v>49.65</v>
      </c>
      <c r="W44" s="13">
        <f t="shared" si="5"/>
        <v>99.3</v>
      </c>
    </row>
    <row r="45" spans="1:23">
      <c r="A45" s="12">
        <v>34</v>
      </c>
      <c r="B45" s="12" t="s">
        <v>199</v>
      </c>
      <c r="C45" s="12" t="s">
        <v>119</v>
      </c>
      <c r="D45" s="13">
        <f>AVERAGE(H45,K45,O45,S45,W45)</f>
        <v>90.083939393939389</v>
      </c>
      <c r="E45" s="13">
        <f>'1ОиДинфоб'!G19</f>
        <v>27.1</v>
      </c>
      <c r="F45" s="14">
        <f>'1ОиДинфоб'!J19</f>
        <v>27</v>
      </c>
      <c r="G45" s="14">
        <f>'1ОиДинфоб'!P19</f>
        <v>39.469696969696976</v>
      </c>
      <c r="H45" s="13">
        <f>E45+F45+G45</f>
        <v>93.569696969696977</v>
      </c>
      <c r="I45" s="14">
        <f>'2КомУслОц'!F20</f>
        <v>50</v>
      </c>
      <c r="J45" s="13">
        <f>'2КомУслОц'!J20</f>
        <v>48.95</v>
      </c>
      <c r="K45" s="13">
        <f>I45+J45</f>
        <v>98.95</v>
      </c>
      <c r="L45" s="12">
        <f>'3УслДостИнвОц'!F19</f>
        <v>12</v>
      </c>
      <c r="M45" s="12">
        <f>'3УслДостИнвОц'!I19</f>
        <v>24</v>
      </c>
      <c r="N45" s="14">
        <f>'3УслДостИнвОц'!M19</f>
        <v>24</v>
      </c>
      <c r="O45" s="14">
        <f>L45+M45+N45</f>
        <v>60</v>
      </c>
      <c r="P45" s="13">
        <f>'4ДобрВежл'!H19</f>
        <v>39.64</v>
      </c>
      <c r="Q45" s="13">
        <f>'4ДобрВежл'!L19</f>
        <v>39.92</v>
      </c>
      <c r="R45" s="13">
        <f>'4ДобрВежл'!P19</f>
        <v>19.82</v>
      </c>
      <c r="S45" s="13">
        <f>SUM(P45:R45)</f>
        <v>99.38</v>
      </c>
      <c r="T45" s="13">
        <f>'5УдовлУсл'!H19</f>
        <v>29.429999999999996</v>
      </c>
      <c r="U45" s="13">
        <f>'5УдовлУсл'!L19</f>
        <v>19.540000000000003</v>
      </c>
      <c r="V45" s="13">
        <f>'5УдовлУсл'!P19</f>
        <v>49.55</v>
      </c>
      <c r="W45" s="13">
        <f>SUM(T45:V45)</f>
        <v>98.52</v>
      </c>
    </row>
    <row r="46" spans="1:23">
      <c r="A46" s="80">
        <v>35</v>
      </c>
      <c r="B46" s="12" t="s">
        <v>199</v>
      </c>
      <c r="C46" s="12" t="s">
        <v>109</v>
      </c>
      <c r="D46" s="13">
        <f t="shared" si="0"/>
        <v>89.952945295404817</v>
      </c>
      <c r="E46" s="13">
        <f>'1ОиДинфоб'!G7</f>
        <v>27</v>
      </c>
      <c r="F46" s="14">
        <f>'1ОиДинфоб'!J7</f>
        <v>27</v>
      </c>
      <c r="G46" s="13">
        <f>'1ОиДинфоб'!P7</f>
        <v>38.799999999999997</v>
      </c>
      <c r="H46" s="13">
        <f t="shared" si="1"/>
        <v>92.8</v>
      </c>
      <c r="I46" s="14">
        <f>'2КомУслОц'!F8</f>
        <v>50</v>
      </c>
      <c r="J46" s="13">
        <f>'2КомУслОц'!J8</f>
        <v>49</v>
      </c>
      <c r="K46" s="13">
        <f t="shared" si="2"/>
        <v>99</v>
      </c>
      <c r="L46" s="12">
        <f>'3УслДостИнвОц'!F7</f>
        <v>12</v>
      </c>
      <c r="M46" s="15">
        <f>'3УслДостИнвОц'!I7</f>
        <v>24</v>
      </c>
      <c r="N46" s="14">
        <f>'3УслДостИнвОц'!M7</f>
        <v>24</v>
      </c>
      <c r="O46" s="13">
        <f t="shared" si="3"/>
        <v>60</v>
      </c>
      <c r="P46" s="13">
        <f>'4ДобрВежл'!H7</f>
        <v>39.360000000000007</v>
      </c>
      <c r="Q46" s="14">
        <f>'4ДобрВежл'!L7</f>
        <v>40</v>
      </c>
      <c r="R46" s="13">
        <f>'4ДобрВежл'!P7</f>
        <v>19.480000000000004</v>
      </c>
      <c r="S46" s="13">
        <f t="shared" si="4"/>
        <v>98.840000000000018</v>
      </c>
      <c r="T46" s="14">
        <f>'5УдовлУсл'!H7</f>
        <v>29.934354485776804</v>
      </c>
      <c r="U46" s="14">
        <f>'5УдовлУсл'!L7</f>
        <v>19.518599562363239</v>
      </c>
      <c r="V46" s="14">
        <f>'5УдовлУсл'!P7</f>
        <v>49.671772428884026</v>
      </c>
      <c r="W46" s="14">
        <f t="shared" si="5"/>
        <v>99.124726477024069</v>
      </c>
    </row>
    <row r="47" spans="1:23">
      <c r="A47" s="81"/>
      <c r="B47" s="12" t="s">
        <v>236</v>
      </c>
      <c r="C47" s="12" t="s">
        <v>174</v>
      </c>
      <c r="D47" s="13">
        <f t="shared" ref="D47:D60" si="18">AVERAGE(H47,K47,O47,S47,W47)</f>
        <v>90.048296296296286</v>
      </c>
      <c r="E47" s="14">
        <f>'1ОиДинфоб'!G78</f>
        <v>26.666666666666664</v>
      </c>
      <c r="F47" s="14">
        <f>'1ОиДинфоб'!J78</f>
        <v>30</v>
      </c>
      <c r="G47" s="13">
        <f>'1ОиДинфоб'!P78</f>
        <v>39.814814814814817</v>
      </c>
      <c r="H47" s="13">
        <f t="shared" ref="H47:H60" si="19">E47+F47+G47</f>
        <v>96.481481481481481</v>
      </c>
      <c r="I47" s="14">
        <f>'2КомУслОц'!F79</f>
        <v>50</v>
      </c>
      <c r="J47" s="14">
        <f>'2КомУслОц'!J79</f>
        <v>50</v>
      </c>
      <c r="K47" s="14">
        <f t="shared" ref="K47:K60" si="20">I47+J47</f>
        <v>100</v>
      </c>
      <c r="L47" s="12">
        <f>'3УслДостИнвОц'!F78</f>
        <v>0</v>
      </c>
      <c r="M47" s="12">
        <f>'3УслДостИнвОц'!I78</f>
        <v>24</v>
      </c>
      <c r="N47" s="14">
        <f>'3УслДостИнвОц'!M78</f>
        <v>30</v>
      </c>
      <c r="O47" s="14">
        <f t="shared" ref="O47:O60" si="21">L47+M47+N47</f>
        <v>54</v>
      </c>
      <c r="P47" s="14">
        <f>'4ДобрВежл'!H78</f>
        <v>40</v>
      </c>
      <c r="Q47" s="14">
        <f>'4ДобрВежл'!L78</f>
        <v>40</v>
      </c>
      <c r="R47" s="13">
        <f>'4ДобрВежл'!P78</f>
        <v>19.760000000000002</v>
      </c>
      <c r="S47" s="13">
        <f t="shared" ref="S47:S60" si="22">SUM(P47:R47)</f>
        <v>99.76</v>
      </c>
      <c r="T47" s="14">
        <f>'5УдовлУсл'!H78</f>
        <v>30</v>
      </c>
      <c r="U47" s="14">
        <f>'5УдовлУсл'!L78</f>
        <v>20</v>
      </c>
      <c r="V47" s="14">
        <f>'5УдовлУсл'!P78</f>
        <v>50</v>
      </c>
      <c r="W47" s="14">
        <f t="shared" ref="W47:W60" si="23">SUM(T47:V47)</f>
        <v>100</v>
      </c>
    </row>
    <row r="48" spans="1:23">
      <c r="A48" s="80">
        <v>36</v>
      </c>
      <c r="B48" s="12" t="s">
        <v>201</v>
      </c>
      <c r="C48" s="12" t="s">
        <v>131</v>
      </c>
      <c r="D48" s="13">
        <f t="shared" si="18"/>
        <v>89.94577622425092</v>
      </c>
      <c r="E48" s="13">
        <f>'1ОиДинфоб'!G33</f>
        <v>28</v>
      </c>
      <c r="F48" s="14">
        <f>'1ОиДинфоб'!J33</f>
        <v>30</v>
      </c>
      <c r="G48" s="14">
        <f>'1ОиДинфоб'!P33</f>
        <v>38.742793438445617</v>
      </c>
      <c r="H48" s="13">
        <f t="shared" si="19"/>
        <v>96.742793438445617</v>
      </c>
      <c r="I48" s="14">
        <f>'2КомУслОц'!F34</f>
        <v>50</v>
      </c>
      <c r="J48" s="13">
        <f>'2КомУслОц'!J34</f>
        <v>49.5</v>
      </c>
      <c r="K48" s="13">
        <f t="shared" si="20"/>
        <v>99.5</v>
      </c>
      <c r="L48" s="12">
        <f>'3УслДостИнвОц'!F33</f>
        <v>18</v>
      </c>
      <c r="M48" s="12">
        <f>'3УслДостИнвОц'!I33</f>
        <v>24</v>
      </c>
      <c r="N48" s="13">
        <f>'3УслДостИнвОц'!M33</f>
        <v>13.23</v>
      </c>
      <c r="O48" s="13">
        <f t="shared" si="21"/>
        <v>55.230000000000004</v>
      </c>
      <c r="P48" s="13">
        <f>'4ДобрВежл'!H33</f>
        <v>39.520000000000003</v>
      </c>
      <c r="Q48" s="14">
        <f>'4ДобрВежл'!L33</f>
        <v>39.720279720279727</v>
      </c>
      <c r="R48" s="14">
        <f>'4ДобрВежл'!P33</f>
        <v>19.765807962529276</v>
      </c>
      <c r="S48" s="13">
        <f t="shared" si="22"/>
        <v>99.00608768280901</v>
      </c>
      <c r="T48" s="13">
        <f>'5УдовлУсл'!H33</f>
        <v>29.879999999999995</v>
      </c>
      <c r="U48" s="13">
        <f>'5УдовлУсл'!L33</f>
        <v>19.82</v>
      </c>
      <c r="V48" s="13">
        <f>'5УдовлУсл'!P33</f>
        <v>49.55</v>
      </c>
      <c r="W48" s="13">
        <f t="shared" si="23"/>
        <v>99.25</v>
      </c>
    </row>
    <row r="49" spans="1:23">
      <c r="A49" s="81"/>
      <c r="B49" s="12" t="s">
        <v>223</v>
      </c>
      <c r="C49" s="12" t="s">
        <v>158</v>
      </c>
      <c r="D49" s="13">
        <f t="shared" si="18"/>
        <v>89.896666666666675</v>
      </c>
      <c r="E49" s="13">
        <f>'1ОиДинфоб'!G59</f>
        <v>21.6</v>
      </c>
      <c r="F49" s="14">
        <f>'1ОиДинфоб'!J59</f>
        <v>27</v>
      </c>
      <c r="G49" s="14">
        <f>'1ОиДинфоб'!P59</f>
        <v>39.583333333333336</v>
      </c>
      <c r="H49" s="13">
        <f t="shared" si="19"/>
        <v>88.183333333333337</v>
      </c>
      <c r="I49" s="14">
        <f>'2КомУслОц'!F60</f>
        <v>50</v>
      </c>
      <c r="J49" s="13">
        <f>'2КомУслОц'!J60</f>
        <v>47.5</v>
      </c>
      <c r="K49" s="13">
        <f t="shared" si="20"/>
        <v>97.5</v>
      </c>
      <c r="L49" s="12">
        <f>'3УслДостИнвОц'!F59</f>
        <v>24</v>
      </c>
      <c r="M49" s="15">
        <f>'3УслДостИнвОц'!I59</f>
        <v>32</v>
      </c>
      <c r="N49" s="14">
        <f>'3УслДостИнвОц'!M59</f>
        <v>18</v>
      </c>
      <c r="O49" s="13">
        <f t="shared" si="21"/>
        <v>74</v>
      </c>
      <c r="P49" s="13">
        <f>'4ДобрВежл'!H59</f>
        <v>38.800000000000004</v>
      </c>
      <c r="Q49" s="13">
        <f>'4ДобрВежл'!L59</f>
        <v>37.6</v>
      </c>
      <c r="R49" s="13">
        <f>'4ДобрВежл'!P59</f>
        <v>19.400000000000002</v>
      </c>
      <c r="S49" s="13">
        <f t="shared" si="22"/>
        <v>95.800000000000011</v>
      </c>
      <c r="T49" s="13">
        <f>'5УдовлУсл'!H59</f>
        <v>28.2</v>
      </c>
      <c r="U49" s="13">
        <f>'5УдовлУсл'!L59</f>
        <v>18.8</v>
      </c>
      <c r="V49" s="13">
        <f>'5УдовлУсл'!P59</f>
        <v>47</v>
      </c>
      <c r="W49" s="13">
        <f t="shared" si="23"/>
        <v>94</v>
      </c>
    </row>
    <row r="50" spans="1:23">
      <c r="A50" s="80">
        <v>37</v>
      </c>
      <c r="B50" s="12" t="s">
        <v>199</v>
      </c>
      <c r="C50" s="12" t="s">
        <v>318</v>
      </c>
      <c r="D50" s="13">
        <f t="shared" si="18"/>
        <v>89.827518166599859</v>
      </c>
      <c r="E50" s="13">
        <f>'1ОиДинфоб'!G20</f>
        <v>26.5</v>
      </c>
      <c r="F50" s="14">
        <f>'1ОиДинфоб'!J20</f>
        <v>30</v>
      </c>
      <c r="G50" s="14">
        <f>'1ОиДинфоб'!P20</f>
        <v>39.857590832999314</v>
      </c>
      <c r="H50" s="13">
        <f t="shared" si="19"/>
        <v>96.357590832999307</v>
      </c>
      <c r="I50" s="14">
        <f>'2КомУслОц'!F21</f>
        <v>50</v>
      </c>
      <c r="J50" s="13">
        <f>'2КомУслОц'!J21</f>
        <v>49.5</v>
      </c>
      <c r="K50" s="13">
        <f t="shared" si="20"/>
        <v>99.5</v>
      </c>
      <c r="L50" s="12">
        <f>'3УслДостИнвОц'!F20</f>
        <v>0</v>
      </c>
      <c r="M50" s="12">
        <f>'3УслДостИнвОц'!I20</f>
        <v>24</v>
      </c>
      <c r="N50" s="14">
        <f>'3УслДостИнвОц'!M20</f>
        <v>30</v>
      </c>
      <c r="O50" s="14">
        <f t="shared" si="21"/>
        <v>54</v>
      </c>
      <c r="P50" s="13">
        <f>'4ДобрВежл'!H20</f>
        <v>39.680000000000007</v>
      </c>
      <c r="Q50" s="14">
        <f>'4ДобрВежл'!L20</f>
        <v>40</v>
      </c>
      <c r="R50" s="13">
        <f>'4ДобрВежл'!P20</f>
        <v>19.760000000000002</v>
      </c>
      <c r="S50" s="13">
        <f t="shared" si="22"/>
        <v>99.440000000000012</v>
      </c>
      <c r="T50" s="13">
        <f>'5УдовлУсл'!H20</f>
        <v>29.939999999999998</v>
      </c>
      <c r="U50" s="13">
        <f>'5УдовлУсл'!L20</f>
        <v>19.900000000000002</v>
      </c>
      <c r="V50" s="14">
        <f>'5УдовлУсл'!P20</f>
        <v>50</v>
      </c>
      <c r="W50" s="13">
        <f t="shared" si="23"/>
        <v>99.84</v>
      </c>
    </row>
    <row r="51" spans="1:23">
      <c r="A51" s="81"/>
      <c r="B51" s="12" t="s">
        <v>202</v>
      </c>
      <c r="C51" s="12" t="s">
        <v>133</v>
      </c>
      <c r="D51" s="13">
        <f t="shared" si="18"/>
        <v>89.813999999999993</v>
      </c>
      <c r="E51" s="13">
        <f>'1ОиДинфоб'!G35</f>
        <v>25.2</v>
      </c>
      <c r="F51" s="14">
        <f>'1ОиДинфоб'!J35</f>
        <v>30</v>
      </c>
      <c r="G51" s="14">
        <f>'1ОиДинфоб'!P35</f>
        <v>40</v>
      </c>
      <c r="H51" s="13">
        <f t="shared" si="19"/>
        <v>95.2</v>
      </c>
      <c r="I51" s="14">
        <f>'2КомУслОц'!F36</f>
        <v>50</v>
      </c>
      <c r="J51" s="13">
        <f>'2КомУслОц'!J36</f>
        <v>48.5</v>
      </c>
      <c r="K51" s="13">
        <f t="shared" si="20"/>
        <v>98.5</v>
      </c>
      <c r="L51" s="12">
        <f>'3УслДостИнвОц'!F35</f>
        <v>12</v>
      </c>
      <c r="M51" s="15">
        <f>'3УслДостИнвОц'!I35</f>
        <v>16</v>
      </c>
      <c r="N51" s="14">
        <f>'3УслДостИнвОц'!M35</f>
        <v>30</v>
      </c>
      <c r="O51" s="13">
        <f t="shared" si="21"/>
        <v>58</v>
      </c>
      <c r="P51" s="13">
        <f>'4ДобрВежл'!H35</f>
        <v>39.24</v>
      </c>
      <c r="Q51" s="14">
        <f>'4ДобрВежл'!L35</f>
        <v>40</v>
      </c>
      <c r="R51" s="14">
        <f>'4ДобрВежл'!P35</f>
        <v>20</v>
      </c>
      <c r="S51" s="13">
        <f t="shared" si="22"/>
        <v>99.240000000000009</v>
      </c>
      <c r="T51" s="13">
        <f>'5УдовлУсл'!H35</f>
        <v>29.7</v>
      </c>
      <c r="U51" s="13">
        <f>'5УдовлУсл'!L35</f>
        <v>19.380000000000003</v>
      </c>
      <c r="V51" s="13">
        <f>'5УдовлУсл'!P35</f>
        <v>49.05</v>
      </c>
      <c r="W51" s="13">
        <f t="shared" si="23"/>
        <v>98.13</v>
      </c>
    </row>
    <row r="52" spans="1:23">
      <c r="A52" s="80">
        <v>38</v>
      </c>
      <c r="B52" s="12" t="s">
        <v>199</v>
      </c>
      <c r="C52" s="12" t="s">
        <v>125</v>
      </c>
      <c r="D52" s="13">
        <f t="shared" si="18"/>
        <v>89.748729614823276</v>
      </c>
      <c r="E52" s="14">
        <f>'1ОиДинфоб'!G27</f>
        <v>25.906862745098042</v>
      </c>
      <c r="F52" s="14">
        <f>'1ОиДинфоб'!J27</f>
        <v>27</v>
      </c>
      <c r="G52" s="14">
        <f>'1ОиДинфоб'!P27</f>
        <v>39.472222222222229</v>
      </c>
      <c r="H52" s="14">
        <f t="shared" si="19"/>
        <v>92.379084967320267</v>
      </c>
      <c r="I52" s="14">
        <f>'2КомУслОц'!F28</f>
        <v>50</v>
      </c>
      <c r="J52" s="14">
        <f>'2КомУслОц'!J28</f>
        <v>49.514563106796118</v>
      </c>
      <c r="K52" s="14">
        <f t="shared" si="20"/>
        <v>99.514563106796118</v>
      </c>
      <c r="L52" s="12">
        <f>'3УслДостИнвОц'!F27</f>
        <v>6</v>
      </c>
      <c r="M52" s="12">
        <f>'3УслДостИнвОц'!I27</f>
        <v>24</v>
      </c>
      <c r="N52" s="14">
        <f>'3УслДостИнвОц'!M27</f>
        <v>30</v>
      </c>
      <c r="O52" s="14">
        <f t="shared" si="21"/>
        <v>60</v>
      </c>
      <c r="P52" s="13">
        <f>'4ДобрВежл'!H27</f>
        <v>39.400000000000006</v>
      </c>
      <c r="Q52" s="13">
        <f>'4ДобрВежл'!L27</f>
        <v>39.72</v>
      </c>
      <c r="R52" s="13">
        <f>'4ДобрВежл'!P27</f>
        <v>19.28</v>
      </c>
      <c r="S52" s="13">
        <f t="shared" si="22"/>
        <v>98.4</v>
      </c>
      <c r="T52" s="13">
        <f>'5УдовлУсл'!H27</f>
        <v>29.549999999999997</v>
      </c>
      <c r="U52" s="13">
        <f>'5УдовлУсл'!L27</f>
        <v>19.400000000000002</v>
      </c>
      <c r="V52" s="13">
        <f>'5УдовлУсл'!P27</f>
        <v>49.5</v>
      </c>
      <c r="W52" s="13">
        <f t="shared" si="23"/>
        <v>98.45</v>
      </c>
    </row>
    <row r="53" spans="1:23">
      <c r="A53" s="81"/>
      <c r="B53" s="12" t="s">
        <v>201</v>
      </c>
      <c r="C53" s="12" t="s">
        <v>132</v>
      </c>
      <c r="D53" s="13">
        <f t="shared" si="18"/>
        <v>89.667698685088311</v>
      </c>
      <c r="E53" s="14">
        <f>'1ОиДинфоб'!G34</f>
        <v>29.583333333333332</v>
      </c>
      <c r="F53" s="14">
        <f>'1ОиДинфоб'!J34</f>
        <v>30</v>
      </c>
      <c r="G53" s="14">
        <f>'1ОиДинфоб'!P34</f>
        <v>39.671574311582752</v>
      </c>
      <c r="H53" s="14">
        <f t="shared" si="19"/>
        <v>99.254907644916074</v>
      </c>
      <c r="I53" s="14">
        <f>'2КомУслОц'!F35</f>
        <v>50</v>
      </c>
      <c r="J53" s="13">
        <f>'2КомУслОц'!J35</f>
        <v>49.45</v>
      </c>
      <c r="K53" s="13">
        <f t="shared" si="20"/>
        <v>99.45</v>
      </c>
      <c r="L53" s="12">
        <f>'3УслДостИнвОц'!F34</f>
        <v>0</v>
      </c>
      <c r="M53" s="12">
        <f>'3УслДостИнвОц'!I34</f>
        <v>24</v>
      </c>
      <c r="N53" s="13">
        <f>'3УслДостИнвОц'!M34</f>
        <v>27.63</v>
      </c>
      <c r="O53" s="13">
        <f t="shared" si="21"/>
        <v>51.629999999999995</v>
      </c>
      <c r="P53" s="13">
        <f>'4ДобрВежл'!H34</f>
        <v>39.64</v>
      </c>
      <c r="Q53" s="13">
        <f>'4ДобрВежл'!L34</f>
        <v>39.64</v>
      </c>
      <c r="R53" s="14">
        <f>'4ДобрВежл'!P34</f>
        <v>19.721792890262751</v>
      </c>
      <c r="S53" s="13">
        <f t="shared" si="22"/>
        <v>99.001792890262749</v>
      </c>
      <c r="T53" s="13">
        <f>'5УдовлУсл'!H34</f>
        <v>29.729999999999997</v>
      </c>
      <c r="U53" s="14">
        <f>'5УдовлУсл'!L34</f>
        <v>19.721792890262751</v>
      </c>
      <c r="V53" s="13">
        <f>'5УдовлУсл'!P34</f>
        <v>49.55</v>
      </c>
      <c r="W53" s="13">
        <f t="shared" si="23"/>
        <v>99.001792890262749</v>
      </c>
    </row>
    <row r="54" spans="1:23">
      <c r="A54" s="80">
        <v>39</v>
      </c>
      <c r="B54" s="12" t="s">
        <v>199</v>
      </c>
      <c r="C54" s="12" t="s">
        <v>117</v>
      </c>
      <c r="D54" s="13">
        <f t="shared" si="18"/>
        <v>89.636790162532861</v>
      </c>
      <c r="E54" s="13">
        <f>'1ОиДинфоб'!G15</f>
        <v>29.1</v>
      </c>
      <c r="F54" s="14">
        <f>'1ОиДинфоб'!J15</f>
        <v>30</v>
      </c>
      <c r="G54" s="14">
        <f>'1ОиДинфоб'!P15</f>
        <v>39.630617479330951</v>
      </c>
      <c r="H54" s="13">
        <f t="shared" si="19"/>
        <v>98.730617479330959</v>
      </c>
      <c r="I54" s="14">
        <f>'2КомУслОц'!F16</f>
        <v>50</v>
      </c>
      <c r="J54" s="13">
        <f>'2КомУслОц'!J16</f>
        <v>49.5</v>
      </c>
      <c r="K54" s="13">
        <f t="shared" si="20"/>
        <v>99.5</v>
      </c>
      <c r="L54" s="12">
        <f>'3УслДостИнвОц'!F15</f>
        <v>6</v>
      </c>
      <c r="M54" s="15">
        <f>'3УслДостИнвОц'!I15</f>
        <v>16</v>
      </c>
      <c r="N54" s="13">
        <f>'3УслДостИнвОц'!M15</f>
        <v>28.799999999999997</v>
      </c>
      <c r="O54" s="13">
        <f t="shared" si="21"/>
        <v>50.8</v>
      </c>
      <c r="P54" s="13">
        <f>'4ДобрВежл'!H15</f>
        <v>39.64</v>
      </c>
      <c r="Q54" s="14">
        <f>'4ДобрВежл'!L15</f>
        <v>39.933333333333337</v>
      </c>
      <c r="R54" s="13">
        <f>'4ДобрВежл'!P15</f>
        <v>19.82</v>
      </c>
      <c r="S54" s="13">
        <f t="shared" si="22"/>
        <v>99.393333333333345</v>
      </c>
      <c r="T54" s="14">
        <f>'5УдовлУсл'!H15</f>
        <v>29.9</v>
      </c>
      <c r="U54" s="13">
        <f>'5УдовлУсл'!L15</f>
        <v>19.86</v>
      </c>
      <c r="V54" s="14">
        <f>'5УдовлУсл'!P15</f>
        <v>50</v>
      </c>
      <c r="W54" s="13">
        <f t="shared" si="23"/>
        <v>99.759999999999991</v>
      </c>
    </row>
    <row r="55" spans="1:23">
      <c r="A55" s="81"/>
      <c r="B55" s="12" t="s">
        <v>223</v>
      </c>
      <c r="C55" s="12" t="s">
        <v>159</v>
      </c>
      <c r="D55" s="13">
        <f t="shared" si="18"/>
        <v>89.565233644859816</v>
      </c>
      <c r="E55" s="13">
        <f>'1ОиДинфоб'!G60</f>
        <v>25.2</v>
      </c>
      <c r="F55" s="14">
        <f>'1ОиДинфоб'!J60</f>
        <v>27</v>
      </c>
      <c r="G55" s="14">
        <f>'1ОиДинфоб'!P60</f>
        <v>39.626168224299072</v>
      </c>
      <c r="H55" s="13">
        <f t="shared" si="19"/>
        <v>91.826168224299067</v>
      </c>
      <c r="I55" s="14">
        <f>'2КомУслОц'!F61</f>
        <v>50</v>
      </c>
      <c r="J55" s="14">
        <f>'2КомУслОц'!J61</f>
        <v>50</v>
      </c>
      <c r="K55" s="14">
        <f t="shared" si="20"/>
        <v>100</v>
      </c>
      <c r="L55" s="12">
        <f>'3УслДостИнвОц'!F60</f>
        <v>24</v>
      </c>
      <c r="M55" s="12">
        <f>'3УслДостИнвОц'!I60</f>
        <v>32</v>
      </c>
      <c r="N55" s="14">
        <f>'3УслДостИнвОц'!M60</f>
        <v>0</v>
      </c>
      <c r="O55" s="14">
        <f t="shared" si="21"/>
        <v>56</v>
      </c>
      <c r="P55" s="14">
        <f>'4ДобрВежл'!H60</f>
        <v>40</v>
      </c>
      <c r="Q55" s="14">
        <f>'4ДобрВежл'!L60</f>
        <v>40</v>
      </c>
      <c r="R55" s="14">
        <f>'4ДобрВежл'!P60</f>
        <v>20</v>
      </c>
      <c r="S55" s="14">
        <f t="shared" si="22"/>
        <v>100</v>
      </c>
      <c r="T55" s="14">
        <f>'5УдовлУсл'!H60</f>
        <v>30</v>
      </c>
      <c r="U55" s="14">
        <f>'5УдовлУсл'!L60</f>
        <v>20</v>
      </c>
      <c r="V55" s="14">
        <f>'5УдовлУсл'!P60</f>
        <v>50</v>
      </c>
      <c r="W55" s="14">
        <f t="shared" si="23"/>
        <v>100</v>
      </c>
    </row>
    <row r="56" spans="1:23">
      <c r="A56" s="12">
        <v>40</v>
      </c>
      <c r="B56" s="12" t="s">
        <v>216</v>
      </c>
      <c r="C56" s="12" t="s">
        <v>150</v>
      </c>
      <c r="D56" s="13">
        <f t="shared" si="18"/>
        <v>89.523636363636371</v>
      </c>
      <c r="E56" s="13">
        <f>'1ОиДинфоб'!G51</f>
        <v>26.8</v>
      </c>
      <c r="F56" s="14">
        <f>'1ОиДинфоб'!J51</f>
        <v>30</v>
      </c>
      <c r="G56" s="14">
        <f>'1ОиДинфоб'!P51</f>
        <v>39.81818181818182</v>
      </c>
      <c r="H56" s="13">
        <f t="shared" si="19"/>
        <v>96.618181818181824</v>
      </c>
      <c r="I56" s="14">
        <f>'2КомУслОц'!F52</f>
        <v>50</v>
      </c>
      <c r="J56" s="13">
        <f>'2КомУслОц'!J52</f>
        <v>49.5</v>
      </c>
      <c r="K56" s="13">
        <f t="shared" si="20"/>
        <v>99.5</v>
      </c>
      <c r="L56" s="12">
        <f>'3УслДостИнвОц'!F51</f>
        <v>6</v>
      </c>
      <c r="M56" s="15">
        <f>'3УслДостИнвОц'!I51</f>
        <v>16</v>
      </c>
      <c r="N56" s="14">
        <f>'3УслДостИнвОц'!M51</f>
        <v>30</v>
      </c>
      <c r="O56" s="13">
        <f t="shared" si="21"/>
        <v>52</v>
      </c>
      <c r="P56" s="14">
        <f>'4ДобрВежл'!H51</f>
        <v>40</v>
      </c>
      <c r="Q56" s="14">
        <f>'4ДобрВежл'!L51</f>
        <v>40</v>
      </c>
      <c r="R56" s="14">
        <f>'4ДобрВежл'!P51</f>
        <v>20</v>
      </c>
      <c r="S56" s="14">
        <f t="shared" si="22"/>
        <v>100</v>
      </c>
      <c r="T56" s="14">
        <f>'5УдовлУсл'!H51</f>
        <v>30</v>
      </c>
      <c r="U56" s="14">
        <f>'5УдовлУсл'!L51</f>
        <v>20</v>
      </c>
      <c r="V56" s="13">
        <f>'5УдовлУсл'!P51</f>
        <v>49.5</v>
      </c>
      <c r="W56" s="13">
        <f t="shared" si="23"/>
        <v>99.5</v>
      </c>
    </row>
    <row r="57" spans="1:23">
      <c r="A57" s="80">
        <v>41</v>
      </c>
      <c r="B57" s="12" t="s">
        <v>233</v>
      </c>
      <c r="C57" s="12" t="s">
        <v>167</v>
      </c>
      <c r="D57" s="13">
        <f t="shared" si="18"/>
        <v>89.394529505582142</v>
      </c>
      <c r="E57" s="13">
        <f>'1ОиДинфоб'!G71</f>
        <v>28.2</v>
      </c>
      <c r="F57" s="14">
        <f>'1ОиДинфоб'!J71</f>
        <v>18</v>
      </c>
      <c r="G57" s="14">
        <f>'1ОиДинфоб'!P71</f>
        <v>39.96810207336523</v>
      </c>
      <c r="H57" s="13">
        <f t="shared" si="19"/>
        <v>86.168102073365233</v>
      </c>
      <c r="I57" s="14">
        <f>'2КомУслОц'!F72</f>
        <v>50</v>
      </c>
      <c r="J57" s="13">
        <f>'2КомУслОц'!J72</f>
        <v>49.95</v>
      </c>
      <c r="K57" s="13">
        <f t="shared" si="20"/>
        <v>99.95</v>
      </c>
      <c r="L57" s="12">
        <f>'3УслДостИнвОц'!F71</f>
        <v>12</v>
      </c>
      <c r="M57" s="12">
        <f>'3УслДостИнвОц'!I71</f>
        <v>24</v>
      </c>
      <c r="N57" s="14">
        <f>'3УслДостИнвОц'!M71</f>
        <v>25.454545454545453</v>
      </c>
      <c r="O57" s="14">
        <f t="shared" si="21"/>
        <v>61.454545454545453</v>
      </c>
      <c r="P57" s="13">
        <f>'4ДобрВежл'!H71</f>
        <v>39.6</v>
      </c>
      <c r="Q57" s="14">
        <f>'4ДобрВежл'!L71</f>
        <v>40</v>
      </c>
      <c r="R57" s="13">
        <f>'4ДобрВежл'!P71</f>
        <v>19.8</v>
      </c>
      <c r="S57" s="13">
        <f t="shared" si="22"/>
        <v>99.399999999999991</v>
      </c>
      <c r="T57" s="14">
        <f>'5УдовлУсл'!H71</f>
        <v>30</v>
      </c>
      <c r="U57" s="14">
        <f>'5УдовлУсл'!L71</f>
        <v>20</v>
      </c>
      <c r="V57" s="14">
        <f>'5УдовлУсл'!P71</f>
        <v>50</v>
      </c>
      <c r="W57" s="14">
        <f t="shared" si="23"/>
        <v>100</v>
      </c>
    </row>
    <row r="58" spans="1:23">
      <c r="A58" s="81"/>
      <c r="B58" s="12" t="s">
        <v>244</v>
      </c>
      <c r="C58" s="12" t="s">
        <v>183</v>
      </c>
      <c r="D58" s="13">
        <f t="shared" si="18"/>
        <v>89.44</v>
      </c>
      <c r="E58" s="13">
        <f>'1ОиДинфоб'!G88</f>
        <v>26.7</v>
      </c>
      <c r="F58" s="14">
        <f>'1ОиДинфоб'!J88</f>
        <v>27</v>
      </c>
      <c r="G58" s="14">
        <f>'1ОиДинфоб'!P88</f>
        <v>40</v>
      </c>
      <c r="H58" s="13">
        <f t="shared" si="19"/>
        <v>93.7</v>
      </c>
      <c r="I58" s="14">
        <f>'2КомУслОц'!F89</f>
        <v>50</v>
      </c>
      <c r="J58" s="13">
        <f>'2КомУслОц'!J89</f>
        <v>49.5</v>
      </c>
      <c r="K58" s="13">
        <f t="shared" si="20"/>
        <v>99.5</v>
      </c>
      <c r="L58" s="12">
        <f>'3УслДостИнвОц'!F88</f>
        <v>0</v>
      </c>
      <c r="M58" s="12">
        <f>'3УслДостИнвОц'!I88</f>
        <v>24</v>
      </c>
      <c r="N58" s="14">
        <f>'3УслДостИнвОц'!M88</f>
        <v>30</v>
      </c>
      <c r="O58" s="14">
        <f t="shared" si="21"/>
        <v>54</v>
      </c>
      <c r="P58" s="14">
        <f>'4ДобрВежл'!H88</f>
        <v>40</v>
      </c>
      <c r="Q58" s="14">
        <f>'4ДобрВежл'!L88</f>
        <v>40</v>
      </c>
      <c r="R58" s="14">
        <f>'4ДобрВежл'!P88</f>
        <v>20</v>
      </c>
      <c r="S58" s="14">
        <f t="shared" si="22"/>
        <v>100</v>
      </c>
      <c r="T58" s="14">
        <f>'5УдовлУсл'!H88</f>
        <v>30</v>
      </c>
      <c r="U58" s="14">
        <f>'5УдовлУсл'!L88</f>
        <v>20</v>
      </c>
      <c r="V58" s="14">
        <f>'5УдовлУсл'!P88</f>
        <v>50</v>
      </c>
      <c r="W58" s="14">
        <f t="shared" si="23"/>
        <v>100</v>
      </c>
    </row>
    <row r="59" spans="1:23">
      <c r="A59" s="12">
        <v>42</v>
      </c>
      <c r="B59" s="12" t="s">
        <v>199</v>
      </c>
      <c r="C59" s="12" t="s">
        <v>113</v>
      </c>
      <c r="D59" s="13">
        <f t="shared" si="18"/>
        <v>89.011814325653148</v>
      </c>
      <c r="E59" s="14">
        <f>'1ОиДинфоб'!G11</f>
        <v>28.219696969696969</v>
      </c>
      <c r="F59" s="14">
        <f>'1ОиДинфоб'!J11</f>
        <v>30</v>
      </c>
      <c r="G59" s="14">
        <f>'1ОиДинфоб'!P11</f>
        <v>39.593920113114173</v>
      </c>
      <c r="H59" s="14">
        <f t="shared" si="19"/>
        <v>97.813617082811135</v>
      </c>
      <c r="I59" s="14">
        <f>'2КомУслОц'!F12</f>
        <v>50</v>
      </c>
      <c r="J59" s="13">
        <v>49.5</v>
      </c>
      <c r="K59" s="13">
        <f t="shared" si="20"/>
        <v>99.5</v>
      </c>
      <c r="L59" s="12">
        <f>'3УслДостИнвОц'!F11</f>
        <v>6</v>
      </c>
      <c r="M59" s="15">
        <f>'3УслДостИнвОц'!I11</f>
        <v>16</v>
      </c>
      <c r="N59" s="13">
        <f>'3УслДостИнвОц'!M11</f>
        <v>28.2</v>
      </c>
      <c r="O59" s="13">
        <f t="shared" si="21"/>
        <v>50.2</v>
      </c>
      <c r="P59" s="14">
        <f>'4ДобрВежл'!H11</f>
        <v>39.454545454545453</v>
      </c>
      <c r="Q59" s="14">
        <f>'4ДобрВежл'!L11</f>
        <v>39.696969696969703</v>
      </c>
      <c r="R59" s="14">
        <f>'4ДобрВежл'!P11</f>
        <v>19.63636363636364</v>
      </c>
      <c r="S59" s="14">
        <f t="shared" si="22"/>
        <v>98.787878787878796</v>
      </c>
      <c r="T59" s="14">
        <f>'5УдовлУсл'!H11</f>
        <v>29.636363636363637</v>
      </c>
      <c r="U59" s="14">
        <f>'5УдовлУсл'!L11</f>
        <v>19.575757575757578</v>
      </c>
      <c r="V59" s="14">
        <f>'5УдовлУсл'!P11</f>
        <v>49.545454545454547</v>
      </c>
      <c r="W59" s="14">
        <f t="shared" si="23"/>
        <v>98.757575757575765</v>
      </c>
    </row>
    <row r="60" spans="1:23">
      <c r="A60" s="80">
        <v>43</v>
      </c>
      <c r="B60" s="12" t="s">
        <v>214</v>
      </c>
      <c r="C60" s="12" t="s">
        <v>148</v>
      </c>
      <c r="D60" s="13">
        <f t="shared" si="18"/>
        <v>88.891400050929462</v>
      </c>
      <c r="E60" s="14">
        <f>'1ОиДинфоб'!G49</f>
        <v>26.19047619047619</v>
      </c>
      <c r="F60" s="14">
        <f>'1ОиДинфоб'!J49</f>
        <v>27</v>
      </c>
      <c r="G60" s="14">
        <f>'1ОиДинфоб'!P49</f>
        <v>39.946524064171122</v>
      </c>
      <c r="H60" s="14">
        <f t="shared" si="19"/>
        <v>93.137000254647319</v>
      </c>
      <c r="I60" s="14">
        <f>'2КомУслОц'!F50</f>
        <v>50</v>
      </c>
      <c r="J60" s="14">
        <f>'2КомУслОц'!J50</f>
        <v>50</v>
      </c>
      <c r="K60" s="14">
        <f t="shared" si="20"/>
        <v>100</v>
      </c>
      <c r="L60" s="12">
        <f>'3УслДостИнвОц'!F49</f>
        <v>0</v>
      </c>
      <c r="M60" s="12">
        <f>'3УслДостИнвОц'!I49</f>
        <v>24</v>
      </c>
      <c r="N60" s="13">
        <f>'3УслДостИнвОц'!M49</f>
        <v>27.929999999999996</v>
      </c>
      <c r="O60" s="13">
        <f t="shared" si="21"/>
        <v>51.929999999999993</v>
      </c>
      <c r="P60" s="13">
        <f>'4ДобрВежл'!H49</f>
        <v>39.72</v>
      </c>
      <c r="Q60" s="14">
        <f>'4ДобрВежл'!L49</f>
        <v>40</v>
      </c>
      <c r="R60" s="13">
        <f>'4ДобрВежл'!P49</f>
        <v>19.72</v>
      </c>
      <c r="S60" s="13">
        <f t="shared" si="22"/>
        <v>99.44</v>
      </c>
      <c r="T60" s="14">
        <f>'5УдовлУсл'!H49</f>
        <v>30</v>
      </c>
      <c r="U60" s="14">
        <f>'5УдовлУсл'!L49</f>
        <v>20</v>
      </c>
      <c r="V60" s="13">
        <f>'5УдовлУсл'!P49</f>
        <v>49.95</v>
      </c>
      <c r="W60" s="13">
        <f t="shared" si="23"/>
        <v>99.95</v>
      </c>
    </row>
    <row r="61" spans="1:23">
      <c r="A61" s="81"/>
      <c r="B61" s="12" t="s">
        <v>226</v>
      </c>
      <c r="C61" s="12" t="s">
        <v>162</v>
      </c>
      <c r="D61" s="13">
        <f t="shared" ref="D61" si="24">AVERAGE(H61,K61,O61,S61,W61)</f>
        <v>88.937692307692302</v>
      </c>
      <c r="E61" s="13">
        <f>'1ОиДинфоб'!G63</f>
        <v>29.5</v>
      </c>
      <c r="F61" s="14">
        <f>'1ОиДинфоб'!J63</f>
        <v>27</v>
      </c>
      <c r="G61" s="14">
        <f>'1ОиДинфоб'!P63</f>
        <v>39.5</v>
      </c>
      <c r="H61" s="13">
        <f t="shared" ref="H61" si="25">E61+F61+G61</f>
        <v>96</v>
      </c>
      <c r="I61" s="14">
        <f>'2КомУслОц'!F64</f>
        <v>50</v>
      </c>
      <c r="J61" s="13">
        <f>'2КомУслОц'!J64</f>
        <v>48</v>
      </c>
      <c r="K61" s="13">
        <f t="shared" ref="K61" si="26">I61+J61</f>
        <v>98</v>
      </c>
      <c r="L61" s="12">
        <f>'3УслДостИнвОц'!F63</f>
        <v>0</v>
      </c>
      <c r="M61" s="15">
        <f>'3УслДостИнвОц'!I63</f>
        <v>24</v>
      </c>
      <c r="N61" s="14">
        <f>'3УслДостИнвОц'!M63</f>
        <v>30</v>
      </c>
      <c r="O61" s="13">
        <f t="shared" ref="O61" si="27">L61+M61+N61</f>
        <v>54</v>
      </c>
      <c r="P61" s="13">
        <f>'4ДобрВежл'!H63</f>
        <v>39.200000000000003</v>
      </c>
      <c r="Q61" s="13">
        <f>'4ДобрВежл'!L63</f>
        <v>39.64</v>
      </c>
      <c r="R61" s="13">
        <f>'4ДобрВежл'!P63</f>
        <v>19.600000000000001</v>
      </c>
      <c r="S61" s="13">
        <f t="shared" ref="S61" si="28">SUM(P61:R61)</f>
        <v>98.44</v>
      </c>
      <c r="T61" s="13">
        <f>'5УдовлУсл'!H63</f>
        <v>29.49</v>
      </c>
      <c r="U61" s="13">
        <f>'5УдовлУсл'!L63</f>
        <v>19.72</v>
      </c>
      <c r="V61" s="13">
        <f>'5УдовлУсл'!P63</f>
        <v>49.038461538461533</v>
      </c>
      <c r="W61" s="13">
        <f t="shared" ref="W61" si="29">SUM(T61:V61)</f>
        <v>98.248461538461527</v>
      </c>
    </row>
    <row r="62" spans="1:23">
      <c r="A62" s="12">
        <v>44</v>
      </c>
      <c r="B62" s="12" t="s">
        <v>250</v>
      </c>
      <c r="C62" s="12" t="s">
        <v>189</v>
      </c>
      <c r="D62" s="13">
        <f t="shared" ref="D62:D73" si="30">AVERAGE(H62,K62,O62,S62,W62)</f>
        <v>88.833492957746472</v>
      </c>
      <c r="E62" s="13">
        <f>'1ОиДинфоб'!G94</f>
        <v>27.3</v>
      </c>
      <c r="F62" s="14">
        <f>'1ОиДинфоб'!J94</f>
        <v>18</v>
      </c>
      <c r="G62" s="14">
        <f>'1ОиДинфоб'!P94</f>
        <v>39.577464788732399</v>
      </c>
      <c r="H62" s="13">
        <f t="shared" ref="H62:H73" si="31">E62+F62+G62</f>
        <v>84.877464788732397</v>
      </c>
      <c r="I62" s="14">
        <f>'2КомУслОц'!F95</f>
        <v>50</v>
      </c>
      <c r="J62" s="13">
        <f>'2КомУслОц'!J95</f>
        <v>47</v>
      </c>
      <c r="K62" s="13">
        <f t="shared" ref="K62:K73" si="32">I62+J62</f>
        <v>97</v>
      </c>
      <c r="L62" s="12">
        <f>'3УслДостИнвОц'!F94</f>
        <v>12</v>
      </c>
      <c r="M62" s="12">
        <f>'3УслДостИнвОц'!I94</f>
        <v>24</v>
      </c>
      <c r="N62" s="14">
        <f>'3УслДостИнвОц'!M94</f>
        <v>30</v>
      </c>
      <c r="O62" s="14">
        <f t="shared" ref="O62:O73" si="33">L62+M62+N62</f>
        <v>66</v>
      </c>
      <c r="P62" s="13">
        <f>'4ДобрВежл'!H94</f>
        <v>39.72</v>
      </c>
      <c r="Q62" s="13">
        <f>'4ДобрВежл'!L94</f>
        <v>39.44</v>
      </c>
      <c r="R62" s="13">
        <f>'4ДобрВежл'!P94</f>
        <v>19.86</v>
      </c>
      <c r="S62" s="13">
        <f t="shared" ref="S62:S70" si="34">SUM(P62:R62)</f>
        <v>99.02</v>
      </c>
      <c r="T62" s="13">
        <f>'5УдовлУсл'!H94</f>
        <v>29.189999999999998</v>
      </c>
      <c r="U62" s="13">
        <f>'5УдовлУсл'!L94</f>
        <v>19.080000000000002</v>
      </c>
      <c r="V62" s="13">
        <f>'5УдовлУсл'!P94</f>
        <v>49</v>
      </c>
      <c r="W62" s="13">
        <f t="shared" ref="W62:W73" si="35">SUM(T62:V62)</f>
        <v>97.27</v>
      </c>
    </row>
    <row r="63" spans="1:23">
      <c r="A63" s="80">
        <v>45</v>
      </c>
      <c r="B63" s="12" t="s">
        <v>199</v>
      </c>
      <c r="C63" s="12" t="s">
        <v>116</v>
      </c>
      <c r="D63" s="13">
        <f t="shared" si="30"/>
        <v>88.740000000000009</v>
      </c>
      <c r="E63" s="13">
        <f>'1ОиДинфоб'!G14</f>
        <v>27.9</v>
      </c>
      <c r="F63" s="14">
        <f>'1ОиДинфоб'!J14</f>
        <v>27</v>
      </c>
      <c r="G63" s="14">
        <f>'1ОиДинфоб'!P14</f>
        <v>40</v>
      </c>
      <c r="H63" s="13">
        <f t="shared" si="31"/>
        <v>94.9</v>
      </c>
      <c r="I63" s="14">
        <f>'2КомУслОц'!F15</f>
        <v>50</v>
      </c>
      <c r="J63" s="14">
        <f>'2КомУслОц'!J15</f>
        <v>50</v>
      </c>
      <c r="K63" s="14">
        <f t="shared" si="32"/>
        <v>100</v>
      </c>
      <c r="L63" s="12">
        <f>'3УслДостИнвОц'!F14</f>
        <v>12</v>
      </c>
      <c r="M63" s="12">
        <f>'3УслДостИнвОц'!I14</f>
        <v>8</v>
      </c>
      <c r="N63" s="14">
        <f>'3УслДостИнвОц'!M14</f>
        <v>30</v>
      </c>
      <c r="O63" s="14">
        <f t="shared" si="33"/>
        <v>50</v>
      </c>
      <c r="P63" s="13">
        <f>'4ДобрВежл'!H14</f>
        <v>39.200000000000003</v>
      </c>
      <c r="Q63" s="14">
        <f>'4ДобрВежл'!L14</f>
        <v>40</v>
      </c>
      <c r="R63" s="13">
        <f>'4ДобрВежл'!P14</f>
        <v>19.600000000000001</v>
      </c>
      <c r="S63" s="13">
        <f t="shared" si="34"/>
        <v>98.800000000000011</v>
      </c>
      <c r="T63" s="14">
        <f>'5УдовлУсл'!H14</f>
        <v>30</v>
      </c>
      <c r="U63" s="14">
        <f>'5УдовлУсл'!L14</f>
        <v>20</v>
      </c>
      <c r="V63" s="14">
        <f>'5УдовлУсл'!P14</f>
        <v>50</v>
      </c>
      <c r="W63" s="14">
        <f t="shared" si="35"/>
        <v>100</v>
      </c>
    </row>
    <row r="64" spans="1:23">
      <c r="A64" s="81"/>
      <c r="B64" s="12" t="s">
        <v>227</v>
      </c>
      <c r="C64" s="12" t="s">
        <v>163</v>
      </c>
      <c r="D64" s="13">
        <f t="shared" si="30"/>
        <v>88.657076369793529</v>
      </c>
      <c r="E64" s="13">
        <f>'1ОиДинфоб'!G64</f>
        <v>16.100000000000001</v>
      </c>
      <c r="F64" s="14">
        <f>'1ОиДинфоб'!J64</f>
        <v>30</v>
      </c>
      <c r="G64" s="14">
        <f>'1ОиДинфоб'!P64</f>
        <v>39.042594963721726</v>
      </c>
      <c r="H64" s="13">
        <f t="shared" si="31"/>
        <v>85.142594963721734</v>
      </c>
      <c r="I64" s="14">
        <f>'2КомУслОц'!F65</f>
        <v>50</v>
      </c>
      <c r="J64" s="14">
        <f>'2КомУслОц'!J65</f>
        <v>49.016393442622949</v>
      </c>
      <c r="K64" s="14">
        <f t="shared" si="32"/>
        <v>99.016393442622956</v>
      </c>
      <c r="L64" s="12">
        <f>'3УслДостИнвОц'!F64</f>
        <v>18</v>
      </c>
      <c r="M64" s="12">
        <f>'3УслДостИнвОц'!I64</f>
        <v>16</v>
      </c>
      <c r="N64" s="13">
        <f>'3УслДостИнвОц'!M64</f>
        <v>28.229999999999997</v>
      </c>
      <c r="O64" s="13">
        <f t="shared" si="33"/>
        <v>62.23</v>
      </c>
      <c r="P64" s="14">
        <f>'4ДобрВежл'!H64</f>
        <v>39.28</v>
      </c>
      <c r="Q64" s="14">
        <f>'4ДобрВежл'!L64</f>
        <v>39.606557377049185</v>
      </c>
      <c r="R64" s="14">
        <f>'4ДобрВежл'!P64</f>
        <v>19.64</v>
      </c>
      <c r="S64" s="14">
        <f t="shared" si="34"/>
        <v>98.526557377049187</v>
      </c>
      <c r="T64" s="14">
        <f>'5УдовлУсл'!H64</f>
        <v>29.409836065573767</v>
      </c>
      <c r="U64" s="13">
        <f>'5УдовлУсл'!L64</f>
        <v>19.560000000000002</v>
      </c>
      <c r="V64" s="13">
        <f>'5УдовлУсл'!P64</f>
        <v>49.4</v>
      </c>
      <c r="W64" s="13">
        <f t="shared" si="35"/>
        <v>98.369836065573764</v>
      </c>
    </row>
    <row r="65" spans="1:23">
      <c r="A65" s="12">
        <v>46</v>
      </c>
      <c r="B65" s="12" t="s">
        <v>199</v>
      </c>
      <c r="C65" s="12" t="s">
        <v>115</v>
      </c>
      <c r="D65" s="13">
        <f t="shared" si="30"/>
        <v>88.524274123442495</v>
      </c>
      <c r="E65" s="13">
        <f>'1ОиДинфоб'!G13</f>
        <v>28</v>
      </c>
      <c r="F65" s="14">
        <f>'1ОиДинфоб'!J13</f>
        <v>30</v>
      </c>
      <c r="G65" s="13">
        <f>'1ОиДинфоб'!P13</f>
        <v>39.9</v>
      </c>
      <c r="H65" s="13">
        <f t="shared" si="31"/>
        <v>97.9</v>
      </c>
      <c r="I65" s="14">
        <f>'2КомУслОц'!F14</f>
        <v>50</v>
      </c>
      <c r="J65" s="13">
        <f>'2КомУслОц'!J14</f>
        <v>49.95</v>
      </c>
      <c r="K65" s="13">
        <f t="shared" si="32"/>
        <v>99.95</v>
      </c>
      <c r="L65" s="12">
        <f>'3УслДостИнвОц'!F13</f>
        <v>0</v>
      </c>
      <c r="M65" s="12">
        <f>'3УслДостИнвОц'!I13</f>
        <v>16</v>
      </c>
      <c r="N65" s="14">
        <f>'3УслДостИнвОц'!M13</f>
        <v>29.411764705882348</v>
      </c>
      <c r="O65" s="14">
        <f t="shared" si="33"/>
        <v>45.411764705882348</v>
      </c>
      <c r="P65" s="14">
        <f>'4ДобрВежл'!H13</f>
        <v>39.540229885057471</v>
      </c>
      <c r="Q65" s="14">
        <f>'4ДобрВежл'!L13</f>
        <v>40</v>
      </c>
      <c r="R65" s="14">
        <f>'4ДобрВежл'!P13</f>
        <v>19.868637110016422</v>
      </c>
      <c r="S65" s="14">
        <f t="shared" si="34"/>
        <v>99.408866995073893</v>
      </c>
      <c r="T65" s="14">
        <f>'5УдовлУсл'!H13</f>
        <v>29.950738916256157</v>
      </c>
      <c r="U65" s="14">
        <f>'5УдовлУсл'!L13</f>
        <v>20</v>
      </c>
      <c r="V65" s="14">
        <f>'5УдовлУсл'!P13</f>
        <v>50</v>
      </c>
      <c r="W65" s="14">
        <f t="shared" si="35"/>
        <v>99.950738916256157</v>
      </c>
    </row>
    <row r="66" spans="1:23">
      <c r="A66" s="12">
        <v>47</v>
      </c>
      <c r="B66" s="12" t="s">
        <v>205</v>
      </c>
      <c r="C66" s="12" t="s">
        <v>136</v>
      </c>
      <c r="D66" s="13">
        <f t="shared" si="30"/>
        <v>88.37487140310671</v>
      </c>
      <c r="E66" s="13">
        <f>'1ОиДинфоб'!G38</f>
        <v>27.8</v>
      </c>
      <c r="F66" s="14">
        <f>'1ОиДинфоб'!J38</f>
        <v>30</v>
      </c>
      <c r="G66" s="14">
        <f>'1ОиДинфоб'!P38</f>
        <v>39.831932773109251</v>
      </c>
      <c r="H66" s="13">
        <f t="shared" si="31"/>
        <v>97.631932773109241</v>
      </c>
      <c r="I66" s="14">
        <f>'2КомУслОц'!F39</f>
        <v>50</v>
      </c>
      <c r="J66" s="13">
        <f>'2КомУслОц'!J39</f>
        <v>49.5</v>
      </c>
      <c r="K66" s="13">
        <f t="shared" si="32"/>
        <v>99.5</v>
      </c>
      <c r="L66" s="12">
        <f>'3УслДостИнвОц'!F38</f>
        <v>0</v>
      </c>
      <c r="M66" s="12">
        <f>'3УслДостИнвОц'!I38</f>
        <v>16</v>
      </c>
      <c r="N66" s="14">
        <f>'3УслДостИнвОц'!M38</f>
        <v>30</v>
      </c>
      <c r="O66" s="14">
        <f t="shared" si="33"/>
        <v>46</v>
      </c>
      <c r="P66" s="14">
        <f>'4ДобрВежл'!H38</f>
        <v>40</v>
      </c>
      <c r="Q66" s="14">
        <f>'4ДобрВежл'!L38</f>
        <v>40</v>
      </c>
      <c r="R66" s="14">
        <f>'4ДобрВежл'!P38</f>
        <v>19.242424242424246</v>
      </c>
      <c r="S66" s="14">
        <f t="shared" si="34"/>
        <v>99.242424242424249</v>
      </c>
      <c r="T66" s="14">
        <f>'5УдовлУсл'!H38</f>
        <v>30</v>
      </c>
      <c r="U66" s="14">
        <f>'5УдовлУсл'!L38</f>
        <v>20</v>
      </c>
      <c r="V66" s="13">
        <f>'5УдовлУсл'!P38</f>
        <v>49.5</v>
      </c>
      <c r="W66" s="13">
        <f t="shared" si="35"/>
        <v>99.5</v>
      </c>
    </row>
    <row r="67" spans="1:23">
      <c r="A67" s="80">
        <v>48</v>
      </c>
      <c r="B67" s="12" t="s">
        <v>199</v>
      </c>
      <c r="C67" s="12" t="s">
        <v>308</v>
      </c>
      <c r="D67" s="13">
        <f t="shared" si="30"/>
        <v>88.275796869311989</v>
      </c>
      <c r="E67" s="13">
        <f>'1ОиДинфоб'!G16</f>
        <v>27.9</v>
      </c>
      <c r="F67" s="14">
        <f>'1ОиДинфоб'!J16</f>
        <v>30</v>
      </c>
      <c r="G67" s="14">
        <f>'1ОиДинфоб'!P16</f>
        <v>39.568984346559887</v>
      </c>
      <c r="H67" s="13">
        <f t="shared" si="31"/>
        <v>97.468984346559893</v>
      </c>
      <c r="I67" s="14">
        <f>'2КомУслОц'!F17</f>
        <v>50</v>
      </c>
      <c r="J67" s="13">
        <f>'2КомУслОц'!J17</f>
        <v>49.95</v>
      </c>
      <c r="K67" s="13">
        <f t="shared" si="32"/>
        <v>99.95</v>
      </c>
      <c r="L67" s="12">
        <f>'3УслДостИнвОц'!F16</f>
        <v>6</v>
      </c>
      <c r="M67" s="12">
        <f>'3УслДостИнвОц'!I16</f>
        <v>8</v>
      </c>
      <c r="N67" s="14">
        <f>'3УслДостИнвОц'!M16</f>
        <v>30</v>
      </c>
      <c r="O67" s="14">
        <f t="shared" si="33"/>
        <v>44</v>
      </c>
      <c r="P67" s="13">
        <f>'4ДобрВежл'!H16</f>
        <v>39.992000000000004</v>
      </c>
      <c r="Q67" s="13">
        <f>'4ДобрВежл'!L16</f>
        <v>39.992000000000004</v>
      </c>
      <c r="R67" s="13">
        <f>'4ДобрВежл'!P16</f>
        <v>19.996000000000002</v>
      </c>
      <c r="S67" s="13">
        <f t="shared" si="34"/>
        <v>99.980000000000018</v>
      </c>
      <c r="T67" s="14">
        <f>'5УдовлУсл'!H16</f>
        <v>30</v>
      </c>
      <c r="U67" s="13">
        <f>'5УдовлУсл'!L16</f>
        <v>19.980000000000004</v>
      </c>
      <c r="V67" s="14">
        <f>'5УдовлУсл'!P16</f>
        <v>50</v>
      </c>
      <c r="W67" s="13">
        <f t="shared" si="35"/>
        <v>99.98</v>
      </c>
    </row>
    <row r="68" spans="1:23">
      <c r="A68" s="82"/>
      <c r="B68" s="12" t="s">
        <v>219</v>
      </c>
      <c r="C68" s="12" t="s">
        <v>153</v>
      </c>
      <c r="D68" s="13">
        <f t="shared" si="30"/>
        <v>88.32116328116328</v>
      </c>
      <c r="E68" s="13">
        <f>'1ОиДинфоб'!G54</f>
        <v>23.9</v>
      </c>
      <c r="F68" s="14">
        <f>'1ОиДинфоб'!J54</f>
        <v>30</v>
      </c>
      <c r="G68" s="14">
        <f>'1ОиДинфоб'!P54</f>
        <v>39.682539682539691</v>
      </c>
      <c r="H68" s="13">
        <f t="shared" si="31"/>
        <v>93.582539682539689</v>
      </c>
      <c r="I68" s="14">
        <f>'2КомУслОц'!F55</f>
        <v>50</v>
      </c>
      <c r="J68" s="14">
        <f>'2КомУслОц'!J55</f>
        <v>49.450549450549453</v>
      </c>
      <c r="K68" s="14">
        <f t="shared" si="32"/>
        <v>99.45054945054946</v>
      </c>
      <c r="L68" s="12">
        <f>'3УслДостИнвОц'!F54</f>
        <v>6</v>
      </c>
      <c r="M68" s="15">
        <f>'3УслДостИнвОц'!I54</f>
        <v>16</v>
      </c>
      <c r="N68" s="14">
        <f>'3УслДостИнвОц'!M54</f>
        <v>27.27272727272727</v>
      </c>
      <c r="O68" s="13">
        <f t="shared" si="33"/>
        <v>49.272727272727266</v>
      </c>
      <c r="P68" s="14">
        <f>'4ДобрВежл'!H54</f>
        <v>40</v>
      </c>
      <c r="Q68" s="14">
        <f>'4ДобрВежл'!L54</f>
        <v>40</v>
      </c>
      <c r="R68" s="14">
        <f>'4ДобрВежл'!P54</f>
        <v>20</v>
      </c>
      <c r="S68" s="14">
        <f t="shared" si="34"/>
        <v>100</v>
      </c>
      <c r="T68" s="14">
        <f>'5УдовлУсл'!H54</f>
        <v>30</v>
      </c>
      <c r="U68" s="13">
        <f>'5УдовлУсл'!L54</f>
        <v>19.8</v>
      </c>
      <c r="V68" s="13">
        <f>'5УдовлУсл'!P54</f>
        <v>49.5</v>
      </c>
      <c r="W68" s="13">
        <f t="shared" si="35"/>
        <v>99.3</v>
      </c>
    </row>
    <row r="69" spans="1:23">
      <c r="A69" s="81"/>
      <c r="B69" s="12" t="s">
        <v>239</v>
      </c>
      <c r="C69" s="12" t="s">
        <v>177</v>
      </c>
      <c r="D69" s="13">
        <f t="shared" si="30"/>
        <v>88.25173031095612</v>
      </c>
      <c r="E69" s="13">
        <f>'1ОиДинфоб'!G81</f>
        <v>25.9</v>
      </c>
      <c r="F69" s="14">
        <f>'1ОиДинфоб'!J81</f>
        <v>27</v>
      </c>
      <c r="G69" s="14">
        <f>'1ОиДинфоб'!P81</f>
        <v>39.516129032258071</v>
      </c>
      <c r="H69" s="13">
        <f t="shared" si="31"/>
        <v>92.41612903225807</v>
      </c>
      <c r="I69" s="14">
        <f>'2КомУслОц'!F82</f>
        <v>50</v>
      </c>
      <c r="J69" s="14">
        <f>'2КомУслОц'!J82</f>
        <v>47.522522522522522</v>
      </c>
      <c r="K69" s="14">
        <f t="shared" si="32"/>
        <v>97.522522522522522</v>
      </c>
      <c r="L69" s="12">
        <f>'3УслДостИнвОц'!F81</f>
        <v>6</v>
      </c>
      <c r="M69" s="15">
        <f>'3УслДостИнвОц'!I81</f>
        <v>16</v>
      </c>
      <c r="N69" s="14">
        <f>'3УслДостИнвОц'!M81</f>
        <v>30</v>
      </c>
      <c r="O69" s="13">
        <f t="shared" si="33"/>
        <v>52</v>
      </c>
      <c r="P69" s="13">
        <f>'4ДобрВежл'!H81</f>
        <v>39.56</v>
      </c>
      <c r="Q69" s="14">
        <f>'4ДобрВежл'!L81</f>
        <v>40</v>
      </c>
      <c r="R69" s="13">
        <f>'4ДобрВежл'!P81</f>
        <v>19.880000000000003</v>
      </c>
      <c r="S69" s="13">
        <f t="shared" si="34"/>
        <v>99.44</v>
      </c>
      <c r="T69" s="14">
        <f>'5УдовлУсл'!H81</f>
        <v>30</v>
      </c>
      <c r="U69" s="13">
        <f>'5УдовлУсл'!L81</f>
        <v>19.880000000000003</v>
      </c>
      <c r="V69" s="14">
        <f>'5УдовлУсл'!P81</f>
        <v>50</v>
      </c>
      <c r="W69" s="13">
        <f t="shared" si="35"/>
        <v>99.88</v>
      </c>
    </row>
    <row r="70" spans="1:23">
      <c r="A70" s="80">
        <v>49</v>
      </c>
      <c r="B70" s="12" t="s">
        <v>199</v>
      </c>
      <c r="C70" s="12" t="s">
        <v>124</v>
      </c>
      <c r="D70" s="13">
        <f t="shared" si="30"/>
        <v>88.13554890678941</v>
      </c>
      <c r="E70" s="14">
        <f>'1ОиДинфоб'!G26</f>
        <v>29.09090909090909</v>
      </c>
      <c r="F70" s="14">
        <f>'1ОиДинфоб'!J26</f>
        <v>27</v>
      </c>
      <c r="G70" s="13">
        <f>'1ОиДинфоб'!P26</f>
        <v>39.74683544303798</v>
      </c>
      <c r="H70" s="13">
        <f t="shared" si="31"/>
        <v>95.837744533947074</v>
      </c>
      <c r="I70" s="14">
        <f>'2КомУслОц'!F27</f>
        <v>50</v>
      </c>
      <c r="J70" s="14">
        <f>'2КомУслОц'!J27</f>
        <v>50</v>
      </c>
      <c r="K70" s="14">
        <f t="shared" si="32"/>
        <v>100</v>
      </c>
      <c r="L70" s="12">
        <f>'3УслДостИнвОц'!F26</f>
        <v>0</v>
      </c>
      <c r="M70" s="15">
        <f>'3УслДостИнвОц'!I26</f>
        <v>16</v>
      </c>
      <c r="N70" s="14">
        <f>'3УслДостИнвОц'!M26</f>
        <v>30</v>
      </c>
      <c r="O70" s="13">
        <f t="shared" si="33"/>
        <v>46</v>
      </c>
      <c r="P70" s="13">
        <f>'4ДобрВежл'!H26</f>
        <v>38.840000000000003</v>
      </c>
      <c r="Q70" s="14">
        <f>'4ДобрВежл'!L26</f>
        <v>40</v>
      </c>
      <c r="R70" s="14">
        <f>'4ДобрВежл'!P26</f>
        <v>20</v>
      </c>
      <c r="S70" s="13">
        <f t="shared" si="34"/>
        <v>98.84</v>
      </c>
      <c r="T70" s="14">
        <f>'5УдовлУсл'!H26</f>
        <v>30</v>
      </c>
      <c r="U70" s="14">
        <f>'5УдовлУсл'!L26</f>
        <v>20</v>
      </c>
      <c r="V70" s="14">
        <f>'5УдовлУсл'!P26</f>
        <v>50</v>
      </c>
      <c r="W70" s="14">
        <f t="shared" si="35"/>
        <v>100</v>
      </c>
    </row>
    <row r="71" spans="1:23">
      <c r="A71" s="81"/>
      <c r="B71" s="12" t="s">
        <v>247</v>
      </c>
      <c r="C71" s="12" t="s">
        <v>186</v>
      </c>
      <c r="D71" s="13">
        <f t="shared" si="30"/>
        <v>88.100444444444449</v>
      </c>
      <c r="E71" s="13">
        <f>'1ОиДинфоб'!G91</f>
        <v>27.8</v>
      </c>
      <c r="F71" s="14">
        <f>'1ОиДинфоб'!J91</f>
        <v>27</v>
      </c>
      <c r="G71" s="14">
        <f>'1ОиДинфоб'!P91</f>
        <v>39.722222222222229</v>
      </c>
      <c r="H71" s="13">
        <f t="shared" si="31"/>
        <v>94.522222222222226</v>
      </c>
      <c r="I71" s="14">
        <f>'2КомУслОц'!F92</f>
        <v>50</v>
      </c>
      <c r="J71" s="14">
        <f>'2КомУслОц'!J92</f>
        <v>50</v>
      </c>
      <c r="K71" s="14">
        <f t="shared" si="32"/>
        <v>100</v>
      </c>
      <c r="L71" s="12">
        <f>'3УслДостИнвОц'!F91</f>
        <v>6</v>
      </c>
      <c r="M71" s="12">
        <f>'3УслДостИнвОц'!I91</f>
        <v>16</v>
      </c>
      <c r="N71" s="14">
        <f>'3УслДостИнвОц'!M91</f>
        <v>24</v>
      </c>
      <c r="O71" s="14">
        <f t="shared" si="33"/>
        <v>46</v>
      </c>
      <c r="P71" s="13">
        <f>'4ДобрВежл'!H91</f>
        <v>39.960000000000008</v>
      </c>
      <c r="Q71" s="14">
        <f>'4ДобрВежл'!L91</f>
        <v>40</v>
      </c>
      <c r="R71" s="13">
        <f>'4ДобрВежл'!P91</f>
        <v>19.980000000000004</v>
      </c>
      <c r="S71" s="13">
        <v>100</v>
      </c>
      <c r="T71" s="14">
        <f>'5УдовлУсл'!H91</f>
        <v>30</v>
      </c>
      <c r="U71" s="13">
        <f>'5УдовлУсл'!L91</f>
        <v>19.980000000000004</v>
      </c>
      <c r="V71" s="14">
        <f>'5УдовлУсл'!P91</f>
        <v>50</v>
      </c>
      <c r="W71" s="13">
        <f t="shared" si="35"/>
        <v>99.98</v>
      </c>
    </row>
    <row r="72" spans="1:23">
      <c r="A72" s="12">
        <v>50</v>
      </c>
      <c r="B72" s="12" t="s">
        <v>233</v>
      </c>
      <c r="C72" s="12" t="s">
        <v>170</v>
      </c>
      <c r="D72" s="13">
        <f t="shared" si="30"/>
        <v>88.036000000000001</v>
      </c>
      <c r="E72" s="13">
        <f>'1ОиДинфоб'!G74</f>
        <v>27.3</v>
      </c>
      <c r="F72" s="14">
        <f>'1ОиДинфоб'!J74</f>
        <v>27</v>
      </c>
      <c r="G72" s="14">
        <f>'1ОиДинфоб'!P74</f>
        <v>40</v>
      </c>
      <c r="H72" s="13">
        <f t="shared" si="31"/>
        <v>94.3</v>
      </c>
      <c r="I72" s="14">
        <f>'2КомУслОц'!F75</f>
        <v>50</v>
      </c>
      <c r="J72" s="13">
        <f>'2КомУслОц'!J75</f>
        <v>49.95</v>
      </c>
      <c r="K72" s="13">
        <f t="shared" si="32"/>
        <v>99.95</v>
      </c>
      <c r="L72" s="12">
        <f>'3УслДостИнвОц'!F74</f>
        <v>0</v>
      </c>
      <c r="M72" s="15">
        <f>'3УслДостИнвОц'!I74</f>
        <v>16</v>
      </c>
      <c r="N72" s="14">
        <f>'3УслДостИнвОц'!M74</f>
        <v>30</v>
      </c>
      <c r="O72" s="13">
        <f t="shared" si="33"/>
        <v>46</v>
      </c>
      <c r="P72" s="13">
        <f>'4ДобрВежл'!H74</f>
        <v>40</v>
      </c>
      <c r="Q72" s="13">
        <f>'4ДобрВежл'!L74</f>
        <v>40</v>
      </c>
      <c r="R72" s="13">
        <f>'4ДобрВежл'!P74</f>
        <v>19.980000000000004</v>
      </c>
      <c r="S72" s="13">
        <f>SUM(P72:R72)</f>
        <v>99.98</v>
      </c>
      <c r="T72" s="13">
        <f>'5УдовлУсл'!H74</f>
        <v>30</v>
      </c>
      <c r="U72" s="13">
        <f>'5УдовлУсл'!L74</f>
        <v>20</v>
      </c>
      <c r="V72" s="13">
        <f>'5УдовлУсл'!P74</f>
        <v>49.95</v>
      </c>
      <c r="W72" s="13">
        <f t="shared" si="35"/>
        <v>99.95</v>
      </c>
    </row>
    <row r="73" spans="1:23">
      <c r="A73" s="12">
        <v>51</v>
      </c>
      <c r="B73" s="12" t="s">
        <v>228</v>
      </c>
      <c r="C73" s="12" t="s">
        <v>320</v>
      </c>
      <c r="D73" s="13">
        <f t="shared" si="30"/>
        <v>87.886914917127072</v>
      </c>
      <c r="E73" s="13">
        <f>'1ОиДинфоб'!G65</f>
        <v>27</v>
      </c>
      <c r="F73" s="14">
        <f>'1ОиДинфоб'!J65</f>
        <v>27</v>
      </c>
      <c r="G73" s="13">
        <f>'1ОиДинфоб'!P65</f>
        <v>40</v>
      </c>
      <c r="H73" s="13">
        <f t="shared" si="31"/>
        <v>94</v>
      </c>
      <c r="I73" s="14">
        <f>'2КомУслОц'!F66</f>
        <v>50</v>
      </c>
      <c r="J73" s="14">
        <f>'2КомУслОц'!J66</f>
        <v>49.516574585635361</v>
      </c>
      <c r="K73" s="14">
        <f t="shared" si="32"/>
        <v>99.516574585635368</v>
      </c>
      <c r="L73" s="12">
        <f>'3УслДостИнвОц'!F65</f>
        <v>0</v>
      </c>
      <c r="M73" s="12">
        <f>'3УслДостИнвОц'!I65</f>
        <v>16</v>
      </c>
      <c r="N73" s="14">
        <f>'3УслДостИнвОц'!M65</f>
        <v>30</v>
      </c>
      <c r="O73" s="13">
        <f t="shared" si="33"/>
        <v>46</v>
      </c>
      <c r="P73" s="13">
        <f>'4ДобрВежл'!H65</f>
        <v>39.996000000000002</v>
      </c>
      <c r="Q73" s="13">
        <f>'4ДобрВежл'!L65</f>
        <v>39.980000000000004</v>
      </c>
      <c r="R73" s="13">
        <f>'4ДобрВежл'!P65</f>
        <v>19.990000000000002</v>
      </c>
      <c r="S73" s="13">
        <f>SUM(P73:R73)</f>
        <v>99.966000000000008</v>
      </c>
      <c r="T73" s="13">
        <f>'5УдовлУсл'!H65</f>
        <v>29.996999999999996</v>
      </c>
      <c r="U73" s="13">
        <f>'5УдовлУсл'!L65</f>
        <v>19.96</v>
      </c>
      <c r="V73" s="13">
        <f>'5УдовлУсл'!P65</f>
        <v>49.994999999999997</v>
      </c>
      <c r="W73" s="13">
        <f t="shared" si="35"/>
        <v>99.951999999999998</v>
      </c>
    </row>
    <row r="74" spans="1:23">
      <c r="A74" s="12">
        <v>52</v>
      </c>
      <c r="B74" s="12" t="s">
        <v>233</v>
      </c>
      <c r="C74" s="12" t="s">
        <v>169</v>
      </c>
      <c r="D74" s="13">
        <f t="shared" ref="D74:D99" si="36">AVERAGE(H74,K74,O74,S74,W74)</f>
        <v>87.609196544859472</v>
      </c>
      <c r="E74" s="13">
        <f>'1ОиДинфоб'!G73</f>
        <v>26.7</v>
      </c>
      <c r="F74" s="14">
        <f>'1ОиДинфоб'!J73</f>
        <v>30</v>
      </c>
      <c r="G74" s="14">
        <f>'1ОиДинфоб'!P73</f>
        <v>39.622228970543574</v>
      </c>
      <c r="H74" s="13">
        <f t="shared" ref="H74:H99" si="37">E74+F74+G74</f>
        <v>96.322228970543577</v>
      </c>
      <c r="I74" s="14">
        <f>'2КомУслОц'!F74</f>
        <v>50</v>
      </c>
      <c r="J74" s="13">
        <f>'2КомУслОц'!J74</f>
        <v>49</v>
      </c>
      <c r="K74" s="13">
        <f t="shared" ref="K74:K99" si="38">I74+J74</f>
        <v>99</v>
      </c>
      <c r="L74" s="12">
        <f>'3УслДостИнвОц'!F73</f>
        <v>0</v>
      </c>
      <c r="M74" s="12">
        <f>'3УслДостИнвОц'!I73</f>
        <v>16</v>
      </c>
      <c r="N74" s="13">
        <f>'3УслДостИнвОц'!M73</f>
        <v>29.67</v>
      </c>
      <c r="O74" s="13">
        <f t="shared" ref="O74:O99" si="39">L74+M74+N74</f>
        <v>45.67</v>
      </c>
      <c r="P74" s="13">
        <f>'4ДобрВежл'!H73</f>
        <v>39.28</v>
      </c>
      <c r="Q74" s="14">
        <f>'4ДобрВежл'!L73</f>
        <v>39.57957957957958</v>
      </c>
      <c r="R74" s="14">
        <f>'4ДобрВежл'!P73</f>
        <v>19.549549549549553</v>
      </c>
      <c r="S74" s="13">
        <f t="shared" ref="S74:S99" si="40">SUM(P74:R74)</f>
        <v>98.409129129129141</v>
      </c>
      <c r="T74" s="13">
        <f>'5УдовлУсл'!H73</f>
        <v>29.58</v>
      </c>
      <c r="U74" s="13">
        <f>'5УдовлУсл'!L73</f>
        <v>19.440000000000001</v>
      </c>
      <c r="V74" s="14">
        <f>'5УдовлУсл'!P73</f>
        <v>49.624624624624623</v>
      </c>
      <c r="W74" s="13">
        <f t="shared" ref="W74:W99" si="41">SUM(T74:V74)</f>
        <v>98.644624624624612</v>
      </c>
    </row>
    <row r="75" spans="1:23">
      <c r="A75" s="80">
        <v>53</v>
      </c>
      <c r="B75" s="12" t="s">
        <v>199</v>
      </c>
      <c r="C75" s="12" t="s">
        <v>114</v>
      </c>
      <c r="D75" s="13">
        <f>AVERAGE(H75,K75,O75,S75,W75)</f>
        <v>87.472002132764601</v>
      </c>
      <c r="E75" s="13">
        <f>'1ОиДинфоб'!G12</f>
        <v>27.9</v>
      </c>
      <c r="F75" s="14">
        <f>'1ОиДинфоб'!J12</f>
        <v>30</v>
      </c>
      <c r="G75" s="14">
        <f>'1ОиДинфоб'!P12</f>
        <v>39.158357771261002</v>
      </c>
      <c r="H75" s="13">
        <f>E75+F75+G75</f>
        <v>97.058357771261001</v>
      </c>
      <c r="I75" s="14">
        <f>'2КомУслОц'!F13</f>
        <v>50</v>
      </c>
      <c r="J75" s="13">
        <f>'2КомУслОц'!J13</f>
        <v>49.9</v>
      </c>
      <c r="K75" s="13">
        <f>I75+J75</f>
        <v>99.9</v>
      </c>
      <c r="L75" s="12">
        <f>'3УслДостИнвОц'!F12</f>
        <v>0</v>
      </c>
      <c r="M75" s="12">
        <f>'3УслДостИнвОц'!I12</f>
        <v>24</v>
      </c>
      <c r="N75" s="13">
        <f>'3УслДостИнвОц'!M12</f>
        <v>18.63</v>
      </c>
      <c r="O75" s="13">
        <f>L75+M75+N75</f>
        <v>42.629999999999995</v>
      </c>
      <c r="P75" s="13">
        <f>'4ДобрВежл'!H12</f>
        <v>39.6</v>
      </c>
      <c r="Q75" s="13">
        <f>'4ДобрВежл'!L12</f>
        <v>39.6</v>
      </c>
      <c r="R75" s="14">
        <f>'4ДобрВежл'!P12</f>
        <v>19.421487603305788</v>
      </c>
      <c r="S75" s="13">
        <f>SUM(P75:R75)</f>
        <v>98.621487603305795</v>
      </c>
      <c r="T75" s="14">
        <f>'5УдовлУсл'!H12</f>
        <v>29.380165289256198</v>
      </c>
      <c r="U75" s="13">
        <f>'5УдовлУсл'!L12</f>
        <v>19.82</v>
      </c>
      <c r="V75" s="13">
        <f>'5УдовлУсл'!P12</f>
        <v>49.95</v>
      </c>
      <c r="W75" s="13">
        <f>SUM(T75:V75)</f>
        <v>99.150165289256194</v>
      </c>
    </row>
    <row r="76" spans="1:23">
      <c r="A76" s="81"/>
      <c r="B76" s="12" t="s">
        <v>204</v>
      </c>
      <c r="C76" s="12" t="s">
        <v>135</v>
      </c>
      <c r="D76" s="13">
        <f>AVERAGE(H76,K76,O76,S76,W76)</f>
        <v>87.538912280701751</v>
      </c>
      <c r="E76" s="13">
        <f>'1ОиДинфоб'!G37</f>
        <v>21.5</v>
      </c>
      <c r="F76" s="14">
        <f>'1ОиДинфоб'!J37</f>
        <v>27</v>
      </c>
      <c r="G76" s="14">
        <f>'1ОиДинфоб'!P37</f>
        <v>39.824561403508774</v>
      </c>
      <c r="H76" s="13">
        <f>E76+F76+G76</f>
        <v>88.324561403508767</v>
      </c>
      <c r="I76" s="14">
        <f>'2КомУслОц'!F38</f>
        <v>50</v>
      </c>
      <c r="J76" s="14">
        <f>'2КомУслОц'!J38</f>
        <v>50</v>
      </c>
      <c r="K76" s="14">
        <f>I76+J76</f>
        <v>100</v>
      </c>
      <c r="L76" s="12">
        <f>'3УслДостИнвОц'!F37</f>
        <v>6</v>
      </c>
      <c r="M76" s="15">
        <f>'3УслДостИнвОц'!I37</f>
        <v>24</v>
      </c>
      <c r="N76" s="13">
        <f>'3УслДостИнвОц'!M37</f>
        <v>20.07</v>
      </c>
      <c r="O76" s="13">
        <f>L76+M76+N76</f>
        <v>50.07</v>
      </c>
      <c r="P76" s="14">
        <f>'4ДобрВежл'!H37</f>
        <v>40</v>
      </c>
      <c r="Q76" s="14">
        <f>'4ДобрВежл'!L37</f>
        <v>40</v>
      </c>
      <c r="R76" s="14">
        <f>'4ДобрВежл'!P37</f>
        <v>20</v>
      </c>
      <c r="S76" s="14">
        <f>SUM(P76:R76)</f>
        <v>100</v>
      </c>
      <c r="T76" s="14">
        <f>'5УдовлУсл'!H37</f>
        <v>30</v>
      </c>
      <c r="U76" s="13">
        <f>'5УдовлУсл'!L37</f>
        <v>19.8</v>
      </c>
      <c r="V76" s="13">
        <f>'5УдовлУсл'!P37</f>
        <v>49.5</v>
      </c>
      <c r="W76" s="13">
        <f>SUM(T76:V76)</f>
        <v>99.3</v>
      </c>
    </row>
    <row r="77" spans="1:23">
      <c r="A77" s="12">
        <v>54</v>
      </c>
      <c r="B77" s="12" t="s">
        <v>249</v>
      </c>
      <c r="C77" s="12" t="s">
        <v>188</v>
      </c>
      <c r="D77" s="13">
        <f t="shared" si="36"/>
        <v>87.42</v>
      </c>
      <c r="E77" s="13">
        <f>'1ОиДинфоб'!G93</f>
        <v>24</v>
      </c>
      <c r="F77" s="14">
        <f>'1ОиДинфоб'!J93</f>
        <v>30</v>
      </c>
      <c r="G77" s="14">
        <f>'1ОиДинфоб'!P93</f>
        <v>40</v>
      </c>
      <c r="H77" s="13">
        <f t="shared" si="37"/>
        <v>94</v>
      </c>
      <c r="I77" s="14">
        <f>'2КомУслОц'!F94</f>
        <v>50</v>
      </c>
      <c r="J77" s="14">
        <f>'2КомУслОц'!J94</f>
        <v>50</v>
      </c>
      <c r="K77" s="14">
        <f t="shared" si="38"/>
        <v>100</v>
      </c>
      <c r="L77" s="12">
        <f>'3УслДостИнвОц'!F93</f>
        <v>6</v>
      </c>
      <c r="M77" s="12">
        <f>'3УслДостИнвОц'!I93</f>
        <v>24</v>
      </c>
      <c r="N77" s="14">
        <f>'3УслДостИнвОц'!M93</f>
        <v>15</v>
      </c>
      <c r="O77" s="14">
        <f t="shared" si="39"/>
        <v>45</v>
      </c>
      <c r="P77" s="14">
        <f>'4ДобрВежл'!H93</f>
        <v>40</v>
      </c>
      <c r="Q77" s="14">
        <f>'4ДобрВежл'!L93</f>
        <v>40</v>
      </c>
      <c r="R77" s="13">
        <f>'4ДобрВежл'!P93</f>
        <v>19.240000000000002</v>
      </c>
      <c r="S77" s="13">
        <f t="shared" si="40"/>
        <v>99.240000000000009</v>
      </c>
      <c r="T77" s="13">
        <f>'5УдовлУсл'!H93</f>
        <v>28.86</v>
      </c>
      <c r="U77" s="14">
        <f>'5УдовлУсл'!L93</f>
        <v>20</v>
      </c>
      <c r="V77" s="14">
        <f>'5УдовлУсл'!P93</f>
        <v>50</v>
      </c>
      <c r="W77" s="13">
        <f t="shared" si="41"/>
        <v>98.86</v>
      </c>
    </row>
    <row r="78" spans="1:23">
      <c r="A78" s="12">
        <v>55</v>
      </c>
      <c r="B78" s="12" t="s">
        <v>199</v>
      </c>
      <c r="C78" s="12" t="s">
        <v>127</v>
      </c>
      <c r="D78" s="13">
        <f t="shared" si="36"/>
        <v>87.101897233201584</v>
      </c>
      <c r="E78" s="13">
        <f>'1ОиДинфоб'!G29</f>
        <v>27</v>
      </c>
      <c r="F78" s="14">
        <f>'1ОиДинфоб'!J29</f>
        <v>30</v>
      </c>
      <c r="G78" s="13">
        <f>'1ОиДинфоб'!P29</f>
        <v>39.200000000000003</v>
      </c>
      <c r="H78" s="13">
        <f t="shared" si="37"/>
        <v>96.2</v>
      </c>
      <c r="I78" s="14">
        <f>'2КомУслОц'!F30</f>
        <v>50</v>
      </c>
      <c r="J78" s="13">
        <f>'2КомУслОц'!J30</f>
        <v>47</v>
      </c>
      <c r="K78" s="13">
        <f t="shared" si="38"/>
        <v>97</v>
      </c>
      <c r="L78" s="12">
        <f>'3УслДостИнвОц'!F29</f>
        <v>0</v>
      </c>
      <c r="M78" s="12">
        <f>'3УслДостИнвОц'!I29</f>
        <v>16</v>
      </c>
      <c r="N78" s="14">
        <f>'3УслДостИнвОц'!M29</f>
        <v>30</v>
      </c>
      <c r="O78" s="14">
        <f t="shared" si="39"/>
        <v>46</v>
      </c>
      <c r="P78" s="14">
        <f>'4ДобрВежл'!H29</f>
        <v>39.209486166007906</v>
      </c>
      <c r="Q78" s="13">
        <f>'4ДобрВежл'!L29</f>
        <v>39.64</v>
      </c>
      <c r="R78" s="13">
        <f>'4ДобрВежл'!P29</f>
        <v>19.200000000000003</v>
      </c>
      <c r="S78" s="13">
        <f t="shared" si="40"/>
        <v>98.04948616600791</v>
      </c>
      <c r="T78" s="13">
        <f>'5УдовлУсл'!H29</f>
        <v>29.37</v>
      </c>
      <c r="U78" s="13">
        <f>'5УдовлУсл'!L29</f>
        <v>19.440000000000001</v>
      </c>
      <c r="V78" s="13">
        <f>'5УдовлУсл'!P29</f>
        <v>49.45</v>
      </c>
      <c r="W78" s="13">
        <f t="shared" si="41"/>
        <v>98.26</v>
      </c>
    </row>
    <row r="79" spans="1:23">
      <c r="A79" s="12">
        <v>56</v>
      </c>
      <c r="B79" s="12" t="s">
        <v>242</v>
      </c>
      <c r="C79" s="12" t="s">
        <v>180</v>
      </c>
      <c r="D79" s="13">
        <f t="shared" ref="D79:D87" si="42">AVERAGE(H79,K79,O79,S79,W79)</f>
        <v>86.928720292316399</v>
      </c>
      <c r="E79" s="13">
        <f>'1ОиДинфоб'!G85</f>
        <v>24.2</v>
      </c>
      <c r="F79" s="14">
        <f>'1ОиДинфоб'!J85</f>
        <v>30</v>
      </c>
      <c r="G79" s="14">
        <f>'1ОиДинфоб'!P85</f>
        <v>39.42360146158201</v>
      </c>
      <c r="H79" s="13">
        <f t="shared" ref="H79:H87" si="43">E79+F79+G79</f>
        <v>93.623601461582012</v>
      </c>
      <c r="I79" s="14">
        <f>'2КомУслОц'!F86</f>
        <v>50</v>
      </c>
      <c r="J79" s="13">
        <f>'2КомУслОц'!J86</f>
        <v>49.5</v>
      </c>
      <c r="K79" s="13">
        <f t="shared" ref="K79:K87" si="44">I79+J79</f>
        <v>99.5</v>
      </c>
      <c r="L79" s="12">
        <f>'3УслДостИнвОц'!F85</f>
        <v>6</v>
      </c>
      <c r="M79" s="15">
        <f>'3УслДостИнвОц'!I85</f>
        <v>8</v>
      </c>
      <c r="N79" s="14">
        <f>'3УслДостИнвОц'!M85</f>
        <v>30</v>
      </c>
      <c r="O79" s="13">
        <f t="shared" ref="O79:O87" si="45">L79+M79+N79</f>
        <v>44</v>
      </c>
      <c r="P79" s="13">
        <f>'4ДобрВежл'!H85</f>
        <v>39.72</v>
      </c>
      <c r="Q79" s="13">
        <f>'4ДобрВежл'!L85</f>
        <v>39.44</v>
      </c>
      <c r="R79" s="13">
        <f>'4ДобрВежл'!P85</f>
        <v>19.86</v>
      </c>
      <c r="S79" s="13">
        <f t="shared" ref="S79:S87" si="46">SUM(P79:R79)</f>
        <v>99.02</v>
      </c>
      <c r="T79" s="13">
        <f>'5УдовлУсл'!H85</f>
        <v>29.31</v>
      </c>
      <c r="U79" s="13">
        <f>'5УдовлУсл'!L85</f>
        <v>19.540000000000003</v>
      </c>
      <c r="V79" s="13">
        <f>'5УдовлУсл'!P85</f>
        <v>49.65</v>
      </c>
      <c r="W79" s="13">
        <f t="shared" ref="W79:W87" si="47">SUM(T79:V79)</f>
        <v>98.5</v>
      </c>
    </row>
    <row r="80" spans="1:23">
      <c r="A80" s="12">
        <v>57</v>
      </c>
      <c r="B80" s="12" t="s">
        <v>199</v>
      </c>
      <c r="C80" s="12" t="s">
        <v>317</v>
      </c>
      <c r="D80" s="13">
        <f t="shared" si="42"/>
        <v>86.742962962962963</v>
      </c>
      <c r="E80" s="13">
        <f>'1ОиДинфоб'!G17</f>
        <v>17.399999999999999</v>
      </c>
      <c r="F80" s="14">
        <f>'1ОиДинфоб'!J17</f>
        <v>27</v>
      </c>
      <c r="G80" s="14">
        <f>'1ОиДинфоб'!P17</f>
        <v>39.555555555555557</v>
      </c>
      <c r="H80" s="13">
        <f t="shared" si="43"/>
        <v>83.955555555555549</v>
      </c>
      <c r="I80" s="14">
        <f>'2КомУслОц'!F18</f>
        <v>50</v>
      </c>
      <c r="J80" s="13">
        <f>'2КомУслОц'!J18</f>
        <v>49</v>
      </c>
      <c r="K80" s="13">
        <f t="shared" si="44"/>
        <v>99</v>
      </c>
      <c r="L80" s="12">
        <f>'3УслДостИнвОц'!F17</f>
        <v>6</v>
      </c>
      <c r="M80" s="12">
        <f>'3УслДостИнвОц'!I17</f>
        <v>16</v>
      </c>
      <c r="N80" s="14">
        <f>'3УслДостИнвОц'!M17</f>
        <v>30</v>
      </c>
      <c r="O80" s="14">
        <f t="shared" si="45"/>
        <v>52</v>
      </c>
      <c r="P80" s="14">
        <f>'4ДобрВежл'!H17</f>
        <v>40</v>
      </c>
      <c r="Q80" s="14">
        <f>'4ДобрВежл'!L17</f>
        <v>40</v>
      </c>
      <c r="R80" s="14">
        <f>'4ДобрВежл'!P17</f>
        <v>19.629629629629633</v>
      </c>
      <c r="S80" s="14">
        <f t="shared" si="46"/>
        <v>99.629629629629633</v>
      </c>
      <c r="T80" s="14">
        <f>'5УдовлУсл'!H17</f>
        <v>30</v>
      </c>
      <c r="U80" s="14">
        <f>'5УдовлУсл'!L17</f>
        <v>19.629629629629633</v>
      </c>
      <c r="V80" s="13">
        <f>'5УдовлУсл'!P17</f>
        <v>49.5</v>
      </c>
      <c r="W80" s="13">
        <f t="shared" si="47"/>
        <v>99.129629629629633</v>
      </c>
    </row>
    <row r="81" spans="1:23">
      <c r="A81" s="12">
        <v>58</v>
      </c>
      <c r="B81" s="12" t="s">
        <v>143</v>
      </c>
      <c r="C81" s="12" t="s">
        <v>144</v>
      </c>
      <c r="D81" s="13">
        <f t="shared" si="42"/>
        <v>86.49588516746411</v>
      </c>
      <c r="E81" s="13">
        <f>'1ОиДинфоб'!G45</f>
        <v>28</v>
      </c>
      <c r="F81" s="14">
        <f>'1ОиДинфоб'!J45</f>
        <v>27</v>
      </c>
      <c r="G81" s="14">
        <f>'1ОиДинфоб'!P45</f>
        <v>39.545454545454547</v>
      </c>
      <c r="H81" s="13">
        <f t="shared" si="43"/>
        <v>94.545454545454547</v>
      </c>
      <c r="I81" s="14">
        <f>'2КомУслОц'!F46</f>
        <v>50</v>
      </c>
      <c r="J81" s="13">
        <f>'2КомУслОц'!J46</f>
        <v>49</v>
      </c>
      <c r="K81" s="13">
        <f t="shared" si="44"/>
        <v>99</v>
      </c>
      <c r="L81" s="12">
        <f>'3УслДостИнвОц'!F45</f>
        <v>6</v>
      </c>
      <c r="M81" s="12">
        <f>'3УслДостИнвОц'!I45</f>
        <v>8</v>
      </c>
      <c r="N81" s="14">
        <f>'3УслДостИнвОц'!M45</f>
        <v>26.666666666666664</v>
      </c>
      <c r="O81" s="14">
        <f t="shared" si="45"/>
        <v>40.666666666666664</v>
      </c>
      <c r="P81" s="13">
        <f>'4ДобрВежл'!H45</f>
        <v>39.200000000000003</v>
      </c>
      <c r="Q81" s="14">
        <f>'4ДобрВежл'!L45</f>
        <v>39.649122807017548</v>
      </c>
      <c r="R81" s="13">
        <f>'4ДобрВежл'!P45</f>
        <v>19.600000000000001</v>
      </c>
      <c r="S81" s="13">
        <f t="shared" si="46"/>
        <v>98.449122807017545</v>
      </c>
      <c r="T81" s="14">
        <f>'5УдовлУсл'!H45</f>
        <v>30</v>
      </c>
      <c r="U81" s="14">
        <f>'5УдовлУсл'!L45</f>
        <v>19.81818181818182</v>
      </c>
      <c r="V81" s="14">
        <f>'5УдовлУсл'!P45</f>
        <v>50</v>
      </c>
      <c r="W81" s="14">
        <f t="shared" si="47"/>
        <v>99.818181818181813</v>
      </c>
    </row>
    <row r="82" spans="1:23">
      <c r="A82" s="12">
        <v>59</v>
      </c>
      <c r="B82" s="12" t="s">
        <v>234</v>
      </c>
      <c r="C82" s="12" t="s">
        <v>171</v>
      </c>
      <c r="D82" s="13">
        <f t="shared" si="42"/>
        <v>86.119584208793498</v>
      </c>
      <c r="E82" s="14">
        <f>'1ОиДинфоб'!G75</f>
        <v>20.180180180180177</v>
      </c>
      <c r="F82" s="14">
        <f>'1ОиДинфоб'!J75</f>
        <v>30</v>
      </c>
      <c r="G82" s="14">
        <f>'1ОиДинфоб'!P75</f>
        <v>39.534883720930232</v>
      </c>
      <c r="H82" s="14">
        <f t="shared" si="43"/>
        <v>89.715063901110398</v>
      </c>
      <c r="I82" s="14">
        <f>'2КомУслОц'!F76</f>
        <v>50</v>
      </c>
      <c r="J82" s="14">
        <f>'2КомУслОц'!J76</f>
        <v>50</v>
      </c>
      <c r="K82" s="14">
        <f t="shared" si="44"/>
        <v>100</v>
      </c>
      <c r="L82" s="12">
        <f>'3УслДостИнвОц'!F75</f>
        <v>18</v>
      </c>
      <c r="M82" s="12">
        <f>'3УслДостИнвОц'!I75</f>
        <v>24</v>
      </c>
      <c r="N82" s="14">
        <f>'3УслДостИнвОц'!M75</f>
        <v>0</v>
      </c>
      <c r="O82" s="14">
        <f t="shared" si="45"/>
        <v>42</v>
      </c>
      <c r="P82" s="14">
        <f>'4ДобрВежл'!H75</f>
        <v>40</v>
      </c>
      <c r="Q82" s="14">
        <f>'4ДобрВежл'!L75</f>
        <v>40</v>
      </c>
      <c r="R82" s="14">
        <f>'4ДобрВежл'!P75</f>
        <v>19.642857142857142</v>
      </c>
      <c r="S82" s="14">
        <f t="shared" si="46"/>
        <v>99.642857142857139</v>
      </c>
      <c r="T82" s="14">
        <f>'5УдовлУсл'!H75</f>
        <v>30</v>
      </c>
      <c r="U82" s="13">
        <f>'5УдовлУсл'!L75</f>
        <v>19.240000000000002</v>
      </c>
      <c r="V82" s="14">
        <f>'5УдовлУсл'!P75</f>
        <v>50</v>
      </c>
      <c r="W82" s="13">
        <f t="shared" si="47"/>
        <v>99.240000000000009</v>
      </c>
    </row>
    <row r="83" spans="1:23">
      <c r="A83" s="80">
        <v>60</v>
      </c>
      <c r="B83" s="12" t="s">
        <v>199</v>
      </c>
      <c r="C83" s="12" t="s">
        <v>324</v>
      </c>
      <c r="D83" s="13">
        <f t="shared" si="42"/>
        <v>85.93813537383889</v>
      </c>
      <c r="E83" s="13">
        <f>'1ОиДинфоб'!G21</f>
        <v>26.344696969696969</v>
      </c>
      <c r="F83" s="14">
        <f>'1ОиДинфоб'!J21</f>
        <v>30</v>
      </c>
      <c r="G83" s="13">
        <f>'1ОиДинфоб'!P21</f>
        <v>39.299999999999997</v>
      </c>
      <c r="H83" s="13">
        <f t="shared" si="43"/>
        <v>95.644696969696966</v>
      </c>
      <c r="I83" s="14">
        <f>'2КомУслОц'!F22</f>
        <v>50</v>
      </c>
      <c r="J83" s="13">
        <f>'2КомУслОц'!J22</f>
        <v>48.5</v>
      </c>
      <c r="K83" s="13">
        <f t="shared" si="44"/>
        <v>98.5</v>
      </c>
      <c r="L83" s="12">
        <f>'3УслДостИнвОц'!F21</f>
        <v>6</v>
      </c>
      <c r="M83" s="15">
        <f>'3УслДостИнвОц'!I21</f>
        <v>16</v>
      </c>
      <c r="N83" s="13">
        <f>'3УслДостИнвОц'!M21</f>
        <v>16.2</v>
      </c>
      <c r="O83" s="13">
        <f t="shared" si="45"/>
        <v>38.200000000000003</v>
      </c>
      <c r="P83" s="14">
        <f>'4ДобрВежл'!H21</f>
        <v>39.731993299832503</v>
      </c>
      <c r="Q83" s="13">
        <f>'4ДобрВежл'!L21</f>
        <v>39.56</v>
      </c>
      <c r="R83" s="13">
        <f>'4ДобрВежл'!P21</f>
        <v>19.480000000000004</v>
      </c>
      <c r="S83" s="13">
        <f t="shared" si="46"/>
        <v>98.771993299832516</v>
      </c>
      <c r="T83" s="13">
        <f>'5УдовлУсл'!H21</f>
        <v>29.759999999999998</v>
      </c>
      <c r="U83" s="14">
        <f>'5УдовлУсл'!L21</f>
        <v>19.463986599664992</v>
      </c>
      <c r="V83" s="13">
        <f>'5УдовлУсл'!P21</f>
        <v>49.35</v>
      </c>
      <c r="W83" s="13">
        <f t="shared" si="47"/>
        <v>98.573986599664991</v>
      </c>
    </row>
    <row r="84" spans="1:23">
      <c r="A84" s="81"/>
      <c r="B84" s="12" t="s">
        <v>246</v>
      </c>
      <c r="C84" s="12" t="s">
        <v>185</v>
      </c>
      <c r="D84" s="13">
        <f t="shared" si="42"/>
        <v>85.882185503414846</v>
      </c>
      <c r="E84" s="14">
        <f>'1ОиДинфоб'!G90</f>
        <v>27.009803921568622</v>
      </c>
      <c r="F84" s="14">
        <f>'1ОиДинфоб'!J90</f>
        <v>27</v>
      </c>
      <c r="G84" s="13">
        <f>'1ОиДинфоб'!P90</f>
        <v>39.6</v>
      </c>
      <c r="H84" s="13">
        <f t="shared" si="43"/>
        <v>93.609803921568613</v>
      </c>
      <c r="I84" s="14">
        <f>'2КомУслОц'!F91</f>
        <v>50</v>
      </c>
      <c r="J84" s="13">
        <f>'2КомУслОц'!J91</f>
        <v>49.5</v>
      </c>
      <c r="K84" s="13">
        <f t="shared" si="44"/>
        <v>99.5</v>
      </c>
      <c r="L84" s="12">
        <f>'3УслДостИнвОц'!F90</f>
        <v>0</v>
      </c>
      <c r="M84" s="12">
        <f>'3УслДостИнвОц'!I90</f>
        <v>8</v>
      </c>
      <c r="N84" s="14">
        <f>'3УслДостИнвОц'!M90</f>
        <v>30</v>
      </c>
      <c r="O84" s="14">
        <f t="shared" si="45"/>
        <v>38</v>
      </c>
      <c r="P84" s="14">
        <f>'4ДобрВежл'!H90</f>
        <v>40</v>
      </c>
      <c r="Q84" s="14">
        <f>'4ДобрВежл'!L90</f>
        <v>40</v>
      </c>
      <c r="R84" s="14">
        <f>'4ДобрВежл'!P90</f>
        <v>19.55056179775281</v>
      </c>
      <c r="S84" s="14">
        <f t="shared" si="46"/>
        <v>99.550561797752806</v>
      </c>
      <c r="T84" s="13">
        <f>'5УдовлУсл'!H90</f>
        <v>29.7</v>
      </c>
      <c r="U84" s="14">
        <f>'5УдовлУсл'!L90</f>
        <v>19.55056179775281</v>
      </c>
      <c r="V84" s="13">
        <f>'5УдовлУсл'!P90</f>
        <v>49.5</v>
      </c>
      <c r="W84" s="13">
        <f t="shared" si="47"/>
        <v>98.750561797752809</v>
      </c>
    </row>
    <row r="85" spans="1:23">
      <c r="A85" s="12">
        <v>61</v>
      </c>
      <c r="B85" s="12" t="s">
        <v>199</v>
      </c>
      <c r="C85" s="12" t="s">
        <v>120</v>
      </c>
      <c r="D85" s="13">
        <f t="shared" si="42"/>
        <v>85.288585048754072</v>
      </c>
      <c r="E85" s="13">
        <f>'1ОиДинфоб'!G22</f>
        <v>26</v>
      </c>
      <c r="F85" s="14">
        <f>'1ОиДинфоб'!J22</f>
        <v>27</v>
      </c>
      <c r="G85" s="14">
        <f>'1ОиДинфоб'!P22</f>
        <v>39.718309859154935</v>
      </c>
      <c r="H85" s="13">
        <f t="shared" si="43"/>
        <v>92.718309859154942</v>
      </c>
      <c r="I85" s="14">
        <f>'2КомУслОц'!F23</f>
        <v>50</v>
      </c>
      <c r="J85" s="13">
        <f>'2КомУслОц'!J23</f>
        <v>49.5</v>
      </c>
      <c r="K85" s="13">
        <f t="shared" si="44"/>
        <v>99.5</v>
      </c>
      <c r="L85" s="12">
        <f>'3УслДостИнвОц'!F22</f>
        <v>6</v>
      </c>
      <c r="M85" s="12">
        <f>'3УслДостИнвОц'!I22</f>
        <v>0</v>
      </c>
      <c r="N85" s="14">
        <f>'3УслДостИнвОц'!M22</f>
        <v>30</v>
      </c>
      <c r="O85" s="14">
        <f t="shared" si="45"/>
        <v>36</v>
      </c>
      <c r="P85" s="14">
        <f>'4ДобрВежл'!H22</f>
        <v>40</v>
      </c>
      <c r="Q85" s="14">
        <f>'4ДобрВежл'!L22</f>
        <v>40</v>
      </c>
      <c r="R85" s="14">
        <f>'4ДобрВежл'!P22</f>
        <v>19.384615384615387</v>
      </c>
      <c r="S85" s="14">
        <f t="shared" si="46"/>
        <v>99.384615384615387</v>
      </c>
      <c r="T85" s="13">
        <f>'5УдовлУсл'!H22</f>
        <v>29.7</v>
      </c>
      <c r="U85" s="13">
        <f>'5УдовлУсл'!L22</f>
        <v>19.64</v>
      </c>
      <c r="V85" s="13">
        <f>'5УдовлУсл'!P22</f>
        <v>49.5</v>
      </c>
      <c r="W85" s="13">
        <f t="shared" si="47"/>
        <v>98.84</v>
      </c>
    </row>
    <row r="86" spans="1:23">
      <c r="A86" s="12">
        <v>62</v>
      </c>
      <c r="B86" s="12" t="s">
        <v>200</v>
      </c>
      <c r="C86" s="12" t="s">
        <v>129</v>
      </c>
      <c r="D86" s="13">
        <f t="shared" si="42"/>
        <v>85.245045045045046</v>
      </c>
      <c r="E86" s="14">
        <f>'1ОиДинфоб'!G31</f>
        <v>26.833333333333332</v>
      </c>
      <c r="F86" s="14">
        <f>'1ОиДинфоб'!J31</f>
        <v>30</v>
      </c>
      <c r="G86" s="14">
        <f>'1ОиДинфоб'!P31</f>
        <v>39.891891891891895</v>
      </c>
      <c r="H86" s="14">
        <f t="shared" si="43"/>
        <v>96.725225225225216</v>
      </c>
      <c r="I86" s="14">
        <f>'2КомУслОц'!F32</f>
        <v>50</v>
      </c>
      <c r="J86" s="13">
        <f>'2КомУслОц'!J32</f>
        <v>49.5</v>
      </c>
      <c r="K86" s="13">
        <f t="shared" si="44"/>
        <v>99.5</v>
      </c>
      <c r="L86" s="12">
        <f>'3УслДостИнвОц'!F31</f>
        <v>0</v>
      </c>
      <c r="M86" s="12">
        <f>'3УслДостИнвОц'!I31</f>
        <v>0</v>
      </c>
      <c r="N86" s="14">
        <f>'3УслДостИнвОц'!M31</f>
        <v>30</v>
      </c>
      <c r="O86" s="14">
        <f t="shared" si="45"/>
        <v>30</v>
      </c>
      <c r="P86" s="14">
        <f>'4ДобрВежл'!H31</f>
        <v>40</v>
      </c>
      <c r="Q86" s="14">
        <f>'4ДобрВежл'!L31</f>
        <v>40</v>
      </c>
      <c r="R86" s="14">
        <f>'4ДобрВежл'!P31</f>
        <v>20</v>
      </c>
      <c r="S86" s="14">
        <f t="shared" si="46"/>
        <v>100</v>
      </c>
      <c r="T86" s="14">
        <f>'5УдовлУсл'!H31</f>
        <v>30</v>
      </c>
      <c r="U86" s="14">
        <f>'5УдовлУсл'!L31</f>
        <v>20</v>
      </c>
      <c r="V86" s="14">
        <f>'5УдовлУсл'!P31</f>
        <v>50</v>
      </c>
      <c r="W86" s="14">
        <f t="shared" si="47"/>
        <v>100</v>
      </c>
    </row>
    <row r="87" spans="1:23">
      <c r="A87" s="80">
        <v>63</v>
      </c>
      <c r="B87" s="12" t="s">
        <v>213</v>
      </c>
      <c r="C87" s="12" t="s">
        <v>147</v>
      </c>
      <c r="D87" s="13">
        <f t="shared" si="42"/>
        <v>85.060475342973675</v>
      </c>
      <c r="E87" s="13">
        <f>'1ОиДинфоб'!G48</f>
        <v>26.9</v>
      </c>
      <c r="F87" s="14">
        <f>'1ОиДинфоб'!J48</f>
        <v>30</v>
      </c>
      <c r="G87" s="14">
        <f>'1ОиДинфоб'!P48</f>
        <v>39.65517241379311</v>
      </c>
      <c r="H87" s="13">
        <f t="shared" si="43"/>
        <v>96.555172413793116</v>
      </c>
      <c r="I87" s="14">
        <f>'2КомУслОц'!F49</f>
        <v>50</v>
      </c>
      <c r="J87" s="13">
        <f>'2КомУслОц'!J49</f>
        <v>48.5</v>
      </c>
      <c r="K87" s="13">
        <f t="shared" si="44"/>
        <v>98.5</v>
      </c>
      <c r="L87" s="12">
        <f>'3УслДостИнвОц'!F48</f>
        <v>0</v>
      </c>
      <c r="M87" s="15">
        <f>'3УслДостИнвОц'!I48</f>
        <v>32</v>
      </c>
      <c r="N87" s="14">
        <f>'3УслДостИнвОц'!M48</f>
        <v>0</v>
      </c>
      <c r="O87" s="13">
        <f t="shared" si="45"/>
        <v>32</v>
      </c>
      <c r="P87" s="14">
        <f>'4ДобрВежл'!H48</f>
        <v>39.56989247311828</v>
      </c>
      <c r="Q87" s="14">
        <f>'4ДобрВежл'!L48</f>
        <v>40</v>
      </c>
      <c r="R87" s="14">
        <f>'4ДобрВежл'!P48</f>
        <v>20</v>
      </c>
      <c r="S87" s="14">
        <f t="shared" si="46"/>
        <v>99.569892473118273</v>
      </c>
      <c r="T87" s="13">
        <f>'5УдовлУсл'!H48</f>
        <v>29.429999999999996</v>
      </c>
      <c r="U87" s="14">
        <f>'5УдовлУсл'!L48</f>
        <v>19.78494623655914</v>
      </c>
      <c r="V87" s="14">
        <f>'5УдовлУсл'!P48</f>
        <v>49.462365591397848</v>
      </c>
      <c r="W87" s="13">
        <f t="shared" si="47"/>
        <v>98.677311827956984</v>
      </c>
    </row>
    <row r="88" spans="1:23">
      <c r="A88" s="81"/>
      <c r="B88" s="12" t="s">
        <v>243</v>
      </c>
      <c r="C88" s="12" t="s">
        <v>181</v>
      </c>
      <c r="D88" s="13">
        <f t="shared" si="36"/>
        <v>85.120860215053753</v>
      </c>
      <c r="E88" s="13">
        <f>'1ОиДинфоб'!G86</f>
        <v>26.6</v>
      </c>
      <c r="F88" s="14">
        <f>'1ОиДинфоб'!J86</f>
        <v>18</v>
      </c>
      <c r="G88" s="14">
        <f>'1ОиДинфоб'!P86</f>
        <v>39.704301075268823</v>
      </c>
      <c r="H88" s="13">
        <f t="shared" si="37"/>
        <v>84.304301075268825</v>
      </c>
      <c r="I88" s="14">
        <f>'2КомУслОц'!F87</f>
        <v>50</v>
      </c>
      <c r="J88" s="13">
        <f>'2КомУслОц'!J87</f>
        <v>48</v>
      </c>
      <c r="K88" s="13">
        <f t="shared" si="38"/>
        <v>98</v>
      </c>
      <c r="L88" s="12">
        <f>'3УслДостИнвОц'!F86</f>
        <v>6</v>
      </c>
      <c r="M88" s="15">
        <f>'3УслДостИнвОц'!I86</f>
        <v>16</v>
      </c>
      <c r="N88" s="14">
        <f>'3УслДостИнвОц'!M86</f>
        <v>22.5</v>
      </c>
      <c r="O88" s="13">
        <f t="shared" si="39"/>
        <v>44.5</v>
      </c>
      <c r="P88" s="14">
        <f>'4ДобрВежл'!H86</f>
        <v>40</v>
      </c>
      <c r="Q88" s="14">
        <f>'4ДобрВежл'!L86</f>
        <v>40</v>
      </c>
      <c r="R88" s="13">
        <f>'4ДобрВежл'!P86</f>
        <v>19.600000000000001</v>
      </c>
      <c r="S88" s="13">
        <f t="shared" si="40"/>
        <v>99.6</v>
      </c>
      <c r="T88" s="14">
        <f>'5УдовлУсл'!H86</f>
        <v>30</v>
      </c>
      <c r="U88" s="14">
        <f>'5УдовлУсл'!L86</f>
        <v>19.600000000000001</v>
      </c>
      <c r="V88" s="13">
        <f>'5УдовлУсл'!P86</f>
        <v>49.6</v>
      </c>
      <c r="W88" s="13">
        <f t="shared" si="41"/>
        <v>99.2</v>
      </c>
    </row>
    <row r="89" spans="1:23">
      <c r="A89" s="12">
        <v>64</v>
      </c>
      <c r="B89" s="12" t="s">
        <v>222</v>
      </c>
      <c r="C89" s="12" t="s">
        <v>157</v>
      </c>
      <c r="D89" s="13">
        <f t="shared" si="36"/>
        <v>84.867627530364373</v>
      </c>
      <c r="E89" s="13">
        <f>'1ОиДинфоб'!G58</f>
        <v>23.8</v>
      </c>
      <c r="F89" s="14">
        <f>'1ОиДинфоб'!J58</f>
        <v>30</v>
      </c>
      <c r="G89" s="14">
        <f>'1ОиДинфоб'!P58</f>
        <v>38.178137651821864</v>
      </c>
      <c r="H89" s="13">
        <f t="shared" si="37"/>
        <v>91.978137651821868</v>
      </c>
      <c r="I89" s="14">
        <f>'2КомУслОц'!F59</f>
        <v>50</v>
      </c>
      <c r="J89" s="13">
        <f>'2КомУслОц'!J59</f>
        <v>45.5</v>
      </c>
      <c r="K89" s="13">
        <f t="shared" si="38"/>
        <v>95.5</v>
      </c>
      <c r="L89" s="12">
        <f>'3УслДостИнвОц'!F58</f>
        <v>0</v>
      </c>
      <c r="M89" s="15">
        <f>'3УслДостИнвОц'!I58</f>
        <v>16</v>
      </c>
      <c r="N89" s="14">
        <f>'3УслДостИнвОц'!M58</f>
        <v>30</v>
      </c>
      <c r="O89" s="13">
        <f t="shared" si="39"/>
        <v>46</v>
      </c>
      <c r="P89" s="13">
        <f>'4ДобрВежл'!H58</f>
        <v>37.6</v>
      </c>
      <c r="Q89" s="13">
        <f>'4ДобрВежл'!L58</f>
        <v>39.200000000000003</v>
      </c>
      <c r="R89" s="13">
        <f>'4ДобрВежл'!P58</f>
        <v>19.22</v>
      </c>
      <c r="S89" s="13">
        <f t="shared" si="40"/>
        <v>96.02000000000001</v>
      </c>
      <c r="T89" s="13">
        <f>'5УдовлУсл'!H58</f>
        <v>29.4</v>
      </c>
      <c r="U89" s="13">
        <f>'5УдовлУсл'!L58</f>
        <v>18.440000000000001</v>
      </c>
      <c r="V89" s="13">
        <f>'5УдовлУсл'!P58</f>
        <v>47</v>
      </c>
      <c r="W89" s="13">
        <f t="shared" si="41"/>
        <v>94.84</v>
      </c>
    </row>
    <row r="90" spans="1:23">
      <c r="A90" s="80">
        <v>65</v>
      </c>
      <c r="B90" s="12" t="s">
        <v>199</v>
      </c>
      <c r="C90" s="12" t="s">
        <v>126</v>
      </c>
      <c r="D90" s="13">
        <f>AVERAGE(H90,K90,O90,S90,W90)</f>
        <v>83.902000000000001</v>
      </c>
      <c r="E90" s="13">
        <f>'1ОиДинфоб'!G28</f>
        <v>25.8</v>
      </c>
      <c r="F90" s="14">
        <f>'1ОиДинфоб'!J28</f>
        <v>18</v>
      </c>
      <c r="G90" s="13">
        <f>'1ОиДинфоб'!P28</f>
        <v>39.5</v>
      </c>
      <c r="H90" s="13">
        <f>E90+F90+G90</f>
        <v>83.3</v>
      </c>
      <c r="I90" s="14">
        <f>'2КомУслОц'!F29</f>
        <v>50</v>
      </c>
      <c r="J90" s="13">
        <f>'2КомУслОц'!J29</f>
        <v>49.5</v>
      </c>
      <c r="K90" s="13">
        <f>I90+J90</f>
        <v>99.5</v>
      </c>
      <c r="L90" s="12">
        <f>'3УслДостИнвОц'!F28</f>
        <v>0</v>
      </c>
      <c r="M90" s="12">
        <f>'3УслДостИнвОц'!I28</f>
        <v>8</v>
      </c>
      <c r="N90" s="14">
        <f>'3УслДостИнвОц'!M28</f>
        <v>30</v>
      </c>
      <c r="O90" s="14">
        <f>L90+M90+N90</f>
        <v>38</v>
      </c>
      <c r="P90" s="13">
        <f>'4ДобрВежл'!H28</f>
        <v>39.6</v>
      </c>
      <c r="Q90" s="14">
        <f>'4ДобрВежл'!L28</f>
        <v>40</v>
      </c>
      <c r="R90" s="13">
        <f>'4ДобрВежл'!P28</f>
        <v>19.96</v>
      </c>
      <c r="S90" s="13">
        <f>SUM(P90:R90)</f>
        <v>99.56</v>
      </c>
      <c r="T90" s="13">
        <f>'5УдовлУсл'!H28</f>
        <v>29.37</v>
      </c>
      <c r="U90" s="13">
        <f>'5УдовлУсл'!L28</f>
        <v>19.880000000000003</v>
      </c>
      <c r="V90" s="13">
        <f>'5УдовлУсл'!P28</f>
        <v>49.9</v>
      </c>
      <c r="W90" s="13">
        <f>SUM(T90:V90)</f>
        <v>99.15</v>
      </c>
    </row>
    <row r="91" spans="1:23">
      <c r="A91" s="81"/>
      <c r="B91" s="12" t="s">
        <v>238</v>
      </c>
      <c r="C91" s="12" t="s">
        <v>176</v>
      </c>
      <c r="D91" s="13">
        <f t="shared" si="36"/>
        <v>83.932594856124268</v>
      </c>
      <c r="E91" s="14">
        <f>'1ОиДинфоб'!G80</f>
        <v>25.761904761904763</v>
      </c>
      <c r="F91" s="14">
        <f>'1ОиДинфоб'!J80</f>
        <v>30</v>
      </c>
      <c r="G91" s="13">
        <f>'1ОиДинфоб'!P80</f>
        <v>39.401069518716582</v>
      </c>
      <c r="H91" s="13">
        <f t="shared" si="37"/>
        <v>95.162974280621341</v>
      </c>
      <c r="I91" s="14">
        <f>'2КомУслОц'!F81</f>
        <v>50</v>
      </c>
      <c r="J91" s="13">
        <f>'2КомУслОц'!J81</f>
        <v>47.5</v>
      </c>
      <c r="K91" s="13">
        <f t="shared" si="38"/>
        <v>97.5</v>
      </c>
      <c r="L91" s="12">
        <f>'3УслДостИнвОц'!F80</f>
        <v>6</v>
      </c>
      <c r="M91" s="12">
        <f>'3УслДостИнвОц'!I80</f>
        <v>24</v>
      </c>
      <c r="N91" s="14">
        <f>'3УслДостИнвОц'!M80</f>
        <v>0</v>
      </c>
      <c r="O91" s="14">
        <f t="shared" si="39"/>
        <v>30</v>
      </c>
      <c r="P91" s="13">
        <f>'4ДобрВежл'!H80</f>
        <v>39.6</v>
      </c>
      <c r="Q91" s="13">
        <f>'4ДобрВежл'!L80</f>
        <v>39.6</v>
      </c>
      <c r="R91" s="13">
        <f>'4ДобрВежл'!P80</f>
        <v>19.8</v>
      </c>
      <c r="S91" s="13">
        <f t="shared" si="40"/>
        <v>99</v>
      </c>
      <c r="T91" s="13">
        <f>'5УдовлУсл'!H80</f>
        <v>29.4</v>
      </c>
      <c r="U91" s="13">
        <f>'5УдовлУсл'!L80</f>
        <v>19.600000000000001</v>
      </c>
      <c r="V91" s="13">
        <f>'5УдовлУсл'!P80</f>
        <v>49</v>
      </c>
      <c r="W91" s="13">
        <f t="shared" si="41"/>
        <v>98</v>
      </c>
    </row>
    <row r="92" spans="1:23">
      <c r="A92" s="12">
        <v>66</v>
      </c>
      <c r="B92" s="12" t="s">
        <v>228</v>
      </c>
      <c r="C92" s="12" t="s">
        <v>321</v>
      </c>
      <c r="D92" s="13">
        <f>AVERAGE(H92,K92,O92,S92,W92)</f>
        <v>82.500728373364581</v>
      </c>
      <c r="E92" s="13">
        <f>'1ОиДинфоб'!G66</f>
        <v>8.5</v>
      </c>
      <c r="F92" s="14">
        <f>'1ОиДинфоб'!J66</f>
        <v>30</v>
      </c>
      <c r="G92" s="14">
        <f>'1ОиДинфоб'!P66</f>
        <v>39.861111111111114</v>
      </c>
      <c r="H92" s="13">
        <f>E92+F92+G92</f>
        <v>78.361111111111114</v>
      </c>
      <c r="I92" s="14">
        <f>'2КомУслОц'!F67</f>
        <v>50</v>
      </c>
      <c r="J92" s="13">
        <f>'2КомУслОц'!J67</f>
        <v>49.95</v>
      </c>
      <c r="K92" s="13">
        <f>I92+J92</f>
        <v>99.95</v>
      </c>
      <c r="L92" s="12">
        <f>'3УслДостИнвОц'!F66</f>
        <v>6</v>
      </c>
      <c r="M92" s="12">
        <f>'3УслДостИнвОц'!I66</f>
        <v>0</v>
      </c>
      <c r="N92" s="14">
        <f>'3УслДостИнвОц'!M66</f>
        <v>30</v>
      </c>
      <c r="O92" s="14">
        <f>L92+M92+N92</f>
        <v>36</v>
      </c>
      <c r="P92" s="14">
        <f>'4ДобрВежл'!H66</f>
        <v>38.734622144112478</v>
      </c>
      <c r="Q92" s="14">
        <f>'4ДобрВежл'!L66</f>
        <v>39.648506151142357</v>
      </c>
      <c r="R92" s="14">
        <f>'4ДобрВежл'!P66</f>
        <v>19.859402460456945</v>
      </c>
      <c r="S92" s="14">
        <f>SUM(P92:R92)</f>
        <v>98.242530755711783</v>
      </c>
      <c r="T92" s="13">
        <f>'5УдовлУсл'!H66</f>
        <v>29.97</v>
      </c>
      <c r="U92" s="13">
        <f>'5УдовлУсл'!L66</f>
        <v>19.980000000000004</v>
      </c>
      <c r="V92" s="14">
        <f>'5УдовлУсл'!P66</f>
        <v>50</v>
      </c>
      <c r="W92" s="13">
        <f>SUM(T92:V92)</f>
        <v>99.95</v>
      </c>
    </row>
    <row r="93" spans="1:23">
      <c r="A93" s="80">
        <v>67</v>
      </c>
      <c r="B93" s="12" t="s">
        <v>206</v>
      </c>
      <c r="C93" s="12" t="s">
        <v>137</v>
      </c>
      <c r="D93" s="13">
        <f>AVERAGE(H93,K93,O93,S93,W93)</f>
        <v>82.44375939849624</v>
      </c>
      <c r="E93" s="13">
        <f>'1ОиДинфоб'!G39</f>
        <v>25.7</v>
      </c>
      <c r="F93" s="14">
        <f>'1ОиДинфоб'!J39</f>
        <v>18</v>
      </c>
      <c r="G93" s="13">
        <f>'1ОиДинфоб'!P39</f>
        <v>38.94736842105263</v>
      </c>
      <c r="H93" s="14">
        <f>E93+F93+G93</f>
        <v>82.647368421052633</v>
      </c>
      <c r="I93" s="14">
        <f>'2КомУслОц'!F40</f>
        <v>50</v>
      </c>
      <c r="J93" s="13">
        <f>'2КомУслОц'!J40</f>
        <v>47.5</v>
      </c>
      <c r="K93" s="13">
        <f>I93+J93</f>
        <v>97.5</v>
      </c>
      <c r="L93" s="12">
        <f>'3УслДостИнвОц'!F39</f>
        <v>0</v>
      </c>
      <c r="M93" s="12">
        <f>'3УслДостИнвОц'!I39</f>
        <v>8</v>
      </c>
      <c r="N93" s="14">
        <f>'3УслДостИнвОц'!M39</f>
        <v>30</v>
      </c>
      <c r="O93" s="14">
        <f>L93+M93+N93</f>
        <v>38</v>
      </c>
      <c r="P93" s="14">
        <f>'4ДобрВежл'!H39</f>
        <v>40</v>
      </c>
      <c r="Q93" s="14">
        <f>'4ДобрВежл'!L39</f>
        <v>40</v>
      </c>
      <c r="R93" s="13">
        <f>'4ДобрВежл'!P39</f>
        <v>19</v>
      </c>
      <c r="S93" s="13">
        <f>SUM(P93:R93)</f>
        <v>99</v>
      </c>
      <c r="T93" s="14">
        <f>'5УдовлУсл'!H39</f>
        <v>28.571428571428566</v>
      </c>
      <c r="U93" s="13">
        <f>'5УдовлУсл'!L39</f>
        <v>19</v>
      </c>
      <c r="V93" s="13">
        <f>'5УдовлУсл'!P39</f>
        <v>47.5</v>
      </c>
      <c r="W93" s="13">
        <f>SUM(T93:V93)</f>
        <v>95.071428571428569</v>
      </c>
    </row>
    <row r="94" spans="1:23">
      <c r="A94" s="82"/>
      <c r="B94" s="12" t="s">
        <v>215</v>
      </c>
      <c r="C94" s="12" t="s">
        <v>149</v>
      </c>
      <c r="D94" s="13">
        <f>AVERAGE(H94,K94,O94,S94,W94)</f>
        <v>82.394100539811078</v>
      </c>
      <c r="E94" s="13">
        <f>'1ОиДинфоб'!G50</f>
        <v>25.9</v>
      </c>
      <c r="F94" s="14">
        <f>'1ОиДинфоб'!J50</f>
        <v>30</v>
      </c>
      <c r="G94" s="14">
        <f>'1ОиДинфоб'!P50</f>
        <v>35.904605263157897</v>
      </c>
      <c r="H94" s="13">
        <f>E94+F94+G94</f>
        <v>91.804605263157896</v>
      </c>
      <c r="I94" s="14">
        <f>'2КомУслОц'!F51</f>
        <v>50</v>
      </c>
      <c r="J94" s="13">
        <f>'2КомУслОц'!J51</f>
        <v>49.5</v>
      </c>
      <c r="K94" s="13">
        <f>I94+J94</f>
        <v>99.5</v>
      </c>
      <c r="L94" s="12">
        <f>'3УслДостИнвОц'!F50</f>
        <v>0</v>
      </c>
      <c r="M94" s="12">
        <f>'3УслДостИнвОц'!I50</f>
        <v>0</v>
      </c>
      <c r="N94" s="14">
        <f>'3УслДостИнвОц'!M50</f>
        <v>30</v>
      </c>
      <c r="O94" s="14">
        <f>L94+M94+N94</f>
        <v>30</v>
      </c>
      <c r="P94" s="13">
        <f>'4ДобрВежл'!H50</f>
        <v>38.44</v>
      </c>
      <c r="Q94" s="13">
        <f>'4ДобрВежл'!L50</f>
        <v>38.44</v>
      </c>
      <c r="R94" s="13">
        <f>'4ДобрВежл'!P50</f>
        <v>18.540000000000003</v>
      </c>
      <c r="S94" s="13">
        <f>SUM(P94:R94)</f>
        <v>95.42</v>
      </c>
      <c r="T94" s="13">
        <f>'5УдовлУсл'!H50</f>
        <v>27.81</v>
      </c>
      <c r="U94" s="14">
        <f>'5УдовлУсл'!L50</f>
        <v>18.717948717948719</v>
      </c>
      <c r="V94" s="14">
        <f>'5УдовлУсл'!P50</f>
        <v>48.717948717948715</v>
      </c>
      <c r="W94" s="13">
        <f>SUM(T94:V94)</f>
        <v>95.245897435897433</v>
      </c>
    </row>
    <row r="95" spans="1:23">
      <c r="A95" s="81"/>
      <c r="B95" s="12" t="s">
        <v>245</v>
      </c>
      <c r="C95" s="12" t="s">
        <v>184</v>
      </c>
      <c r="D95" s="13">
        <f t="shared" si="36"/>
        <v>82.390367346938774</v>
      </c>
      <c r="E95" s="13">
        <f>'1ОиДинфоб'!G89</f>
        <v>27</v>
      </c>
      <c r="F95" s="14">
        <f>'1ОиДинфоб'!J89</f>
        <v>30</v>
      </c>
      <c r="G95" s="14">
        <f>'1ОиДинфоб'!P89</f>
        <v>39.591836734693885</v>
      </c>
      <c r="H95" s="13">
        <f t="shared" si="37"/>
        <v>96.591836734693885</v>
      </c>
      <c r="I95" s="14">
        <f>'2КомУслОц'!F90</f>
        <v>50</v>
      </c>
      <c r="J95" s="14">
        <f>'2КомУслОц'!J90</f>
        <v>50</v>
      </c>
      <c r="K95" s="14">
        <f t="shared" si="38"/>
        <v>100</v>
      </c>
      <c r="L95" s="12">
        <f>'3УслДостИнвОц'!F89</f>
        <v>0</v>
      </c>
      <c r="M95" s="15">
        <f>'3УслДостИнвОц'!I89</f>
        <v>16</v>
      </c>
      <c r="N95" s="14">
        <f>'3УслДостИнвОц'!M89</f>
        <v>0</v>
      </c>
      <c r="O95" s="13">
        <f t="shared" si="39"/>
        <v>16</v>
      </c>
      <c r="P95" s="14">
        <f>'4ДобрВежл'!H89</f>
        <v>40</v>
      </c>
      <c r="Q95" s="14">
        <f>'4ДобрВежл'!L89</f>
        <v>40</v>
      </c>
      <c r="R95" s="13">
        <f>'4ДобрВежл'!P89</f>
        <v>19.36</v>
      </c>
      <c r="S95" s="13">
        <f t="shared" si="40"/>
        <v>99.36</v>
      </c>
      <c r="T95" s="14">
        <f>'5УдовлУсл'!H89</f>
        <v>30</v>
      </c>
      <c r="U95" s="14">
        <f>'5УдовлУсл'!L89</f>
        <v>20</v>
      </c>
      <c r="V95" s="14">
        <f>'5УдовлУсл'!P89</f>
        <v>50</v>
      </c>
      <c r="W95" s="14">
        <f t="shared" si="41"/>
        <v>100</v>
      </c>
    </row>
    <row r="96" spans="1:23">
      <c r="A96" s="12">
        <v>68</v>
      </c>
      <c r="B96" s="12" t="s">
        <v>234</v>
      </c>
      <c r="C96" s="12" t="s">
        <v>172</v>
      </c>
      <c r="D96" s="13">
        <f>AVERAGE(H96,K96,O96,S96,W96)</f>
        <v>81.834428571428575</v>
      </c>
      <c r="E96" s="14">
        <f>'1ОиДинфоб'!G76</f>
        <v>24.476190476190474</v>
      </c>
      <c r="F96" s="14">
        <f>'1ОиДинфоб'!J76</f>
        <v>9</v>
      </c>
      <c r="G96" s="14">
        <f>'1ОиДинфоб'!P76</f>
        <v>39.75595238095238</v>
      </c>
      <c r="H96" s="14">
        <f>E96+F96+G96</f>
        <v>73.232142857142861</v>
      </c>
      <c r="I96" s="14">
        <f>'2КомУслОц'!F77</f>
        <v>50</v>
      </c>
      <c r="J96" s="13">
        <f>'2КомУслОц'!J77</f>
        <v>49.5</v>
      </c>
      <c r="K96" s="13">
        <f>I96+J96</f>
        <v>99.5</v>
      </c>
      <c r="L96" s="12">
        <f>'3УслДостИнвОц'!F76</f>
        <v>0</v>
      </c>
      <c r="M96" s="12">
        <f>'3УслДостИнвОц'!I76</f>
        <v>8</v>
      </c>
      <c r="N96" s="14">
        <f>'3УслДостИнвОц'!M76</f>
        <v>30</v>
      </c>
      <c r="O96" s="14">
        <f>L96+M96+N96</f>
        <v>38</v>
      </c>
      <c r="P96" s="14">
        <f>'4ДобрВежл'!H76</f>
        <v>40</v>
      </c>
      <c r="Q96" s="14">
        <f>'4ДобрВежл'!L76</f>
        <v>40</v>
      </c>
      <c r="R96" s="13">
        <f>'4ДобрВежл'!P76</f>
        <v>19.64</v>
      </c>
      <c r="S96" s="13">
        <f>SUM(P96:R96)</f>
        <v>99.64</v>
      </c>
      <c r="T96" s="13">
        <f>'5УдовлУсл'!H76</f>
        <v>29.759999999999998</v>
      </c>
      <c r="U96" s="13">
        <f>'5УдовлУсл'!L76</f>
        <v>19.440000000000001</v>
      </c>
      <c r="V96" s="13">
        <f>'5УдовлУсл'!P76</f>
        <v>49.6</v>
      </c>
      <c r="W96" s="13">
        <f>SUM(T96:V96)</f>
        <v>98.800000000000011</v>
      </c>
    </row>
    <row r="97" spans="1:23">
      <c r="A97" s="12">
        <v>69</v>
      </c>
      <c r="B97" s="12" t="s">
        <v>248</v>
      </c>
      <c r="C97" s="12" t="s">
        <v>187</v>
      </c>
      <c r="D97" s="13">
        <f t="shared" si="36"/>
        <v>81.482616822429904</v>
      </c>
      <c r="E97" s="13">
        <f>'1ОиДинфоб'!G92</f>
        <v>22.6</v>
      </c>
      <c r="F97" s="14">
        <f>'1ОиДинфоб'!J92</f>
        <v>30</v>
      </c>
      <c r="G97" s="14">
        <f>'1ОиДинфоб'!P92</f>
        <v>39.813084112149532</v>
      </c>
      <c r="H97" s="13">
        <f t="shared" si="37"/>
        <v>92.413084112149534</v>
      </c>
      <c r="I97" s="14">
        <f>'2КомУслОц'!F93</f>
        <v>50</v>
      </c>
      <c r="J97" s="13">
        <f>'2КомУслОц'!J93</f>
        <v>49</v>
      </c>
      <c r="K97" s="13">
        <f t="shared" si="38"/>
        <v>99</v>
      </c>
      <c r="L97" s="12">
        <f>'3УслДостИнвОц'!F92</f>
        <v>0</v>
      </c>
      <c r="M97" s="15">
        <f>'3УслДостИнвОц'!I92</f>
        <v>16</v>
      </c>
      <c r="N97" s="14">
        <f>'3УслДостИнвОц'!M92</f>
        <v>0</v>
      </c>
      <c r="O97" s="13">
        <f t="shared" si="39"/>
        <v>16</v>
      </c>
      <c r="P97" s="16">
        <f>'4ДобрВежл'!H92</f>
        <v>40</v>
      </c>
      <c r="Q97" s="14">
        <f>'4ДобрВежл'!L92</f>
        <v>40</v>
      </c>
      <c r="R97" s="14">
        <f>'4ДобрВежл'!P92</f>
        <v>20</v>
      </c>
      <c r="S97" s="14">
        <f t="shared" si="40"/>
        <v>100</v>
      </c>
      <c r="T97" s="14">
        <f>'5УдовлУсл'!H92</f>
        <v>30</v>
      </c>
      <c r="U97" s="14">
        <f>'5УдовлУсл'!L92</f>
        <v>20</v>
      </c>
      <c r="V97" s="14">
        <f>'5УдовлУсл'!P92</f>
        <v>50</v>
      </c>
      <c r="W97" s="14">
        <f t="shared" si="41"/>
        <v>100</v>
      </c>
    </row>
    <row r="98" spans="1:23">
      <c r="A98" s="12">
        <v>70</v>
      </c>
      <c r="B98" s="12" t="s">
        <v>209</v>
      </c>
      <c r="C98" s="12" t="s">
        <v>311</v>
      </c>
      <c r="D98" s="13">
        <f t="shared" si="36"/>
        <v>80.302185792349718</v>
      </c>
      <c r="E98" s="13">
        <f>'1ОиДинфоб'!G42</f>
        <v>26.2</v>
      </c>
      <c r="F98" s="14">
        <f>'1ОиДинфоб'!J42</f>
        <v>27</v>
      </c>
      <c r="G98" s="14">
        <f>'1ОиДинфоб'!P42</f>
        <v>39.094262295081968</v>
      </c>
      <c r="H98" s="13">
        <f t="shared" si="37"/>
        <v>92.294262295081978</v>
      </c>
      <c r="I98" s="14">
        <f>'2КомУслОц'!F43</f>
        <v>50</v>
      </c>
      <c r="J98" s="13">
        <f>'2КомУслОц'!J43</f>
        <v>48</v>
      </c>
      <c r="K98" s="13">
        <f t="shared" si="38"/>
        <v>98</v>
      </c>
      <c r="L98" s="12">
        <f>'3УслДостИнвОц'!F42</f>
        <v>0</v>
      </c>
      <c r="M98" s="12">
        <f>'3УслДостИнвОц'!I42</f>
        <v>8</v>
      </c>
      <c r="N98" s="13">
        <f>'3УслДостИнвОц'!M42</f>
        <v>9.93</v>
      </c>
      <c r="O98" s="13">
        <f t="shared" si="39"/>
        <v>17.93</v>
      </c>
      <c r="P98" s="14">
        <f>'4ДобрВежл'!H42</f>
        <v>39.61904761904762</v>
      </c>
      <c r="Q98" s="14">
        <f>'4ДобрВежл'!L42</f>
        <v>40</v>
      </c>
      <c r="R98" s="13">
        <f>'4ДобрВежл'!P42</f>
        <v>18.62</v>
      </c>
      <c r="S98" s="13">
        <f t="shared" si="40"/>
        <v>98.239047619047625</v>
      </c>
      <c r="T98" s="14">
        <f>'5УдовлУсл'!H42</f>
        <v>29.714285714285715</v>
      </c>
      <c r="U98" s="14">
        <f>'5УдовлУсл'!L42</f>
        <v>17.714285714285715</v>
      </c>
      <c r="V98" s="14">
        <f>'5УдовлУсл'!P42</f>
        <v>47.619047619047613</v>
      </c>
      <c r="W98" s="14">
        <f t="shared" si="41"/>
        <v>95.047619047619037</v>
      </c>
    </row>
    <row r="99" spans="1:23">
      <c r="A99" s="12">
        <v>71</v>
      </c>
      <c r="B99" s="12" t="s">
        <v>212</v>
      </c>
      <c r="C99" s="12" t="s">
        <v>146</v>
      </c>
      <c r="D99" s="13">
        <f t="shared" si="36"/>
        <v>78.012307692307701</v>
      </c>
      <c r="E99" s="13">
        <f>'1ОиДинфоб'!G47</f>
        <v>21.6</v>
      </c>
      <c r="F99" s="14">
        <f>'1ОиДинфоб'!J47</f>
        <v>30</v>
      </c>
      <c r="G99" s="14">
        <f>'1ОиДинфоб'!P47</f>
        <v>40</v>
      </c>
      <c r="H99" s="13">
        <f t="shared" si="37"/>
        <v>91.6</v>
      </c>
      <c r="I99" s="14">
        <f>'2КомУслОц'!F48</f>
        <v>50</v>
      </c>
      <c r="J99" s="14">
        <f>'2КомУслОц'!J48</f>
        <v>48.46153846153846</v>
      </c>
      <c r="K99" s="14">
        <f t="shared" si="38"/>
        <v>98.461538461538453</v>
      </c>
      <c r="L99" s="12">
        <f>'3УслДостИнвОц'!F47</f>
        <v>6</v>
      </c>
      <c r="M99" s="12">
        <f>'3УслДостИнвОц'!I47</f>
        <v>0</v>
      </c>
      <c r="N99" s="14">
        <f>'3УслДостИнвОц'!M47</f>
        <v>0</v>
      </c>
      <c r="O99" s="14">
        <f t="shared" si="39"/>
        <v>6</v>
      </c>
      <c r="P99" s="13">
        <f>'4ДобрВежл'!H47</f>
        <v>38.800000000000004</v>
      </c>
      <c r="Q99" s="13">
        <f>'4ДобрВежл'!L47</f>
        <v>38.800000000000004</v>
      </c>
      <c r="R99" s="13">
        <f>'4ДобрВежл'!P47</f>
        <v>19.400000000000002</v>
      </c>
      <c r="S99" s="13">
        <f t="shared" si="40"/>
        <v>97.000000000000014</v>
      </c>
      <c r="T99" s="13">
        <f>'5УдовлУсл'!H47</f>
        <v>29.099999999999998</v>
      </c>
      <c r="U99" s="13">
        <f>'5УдовлУсл'!L47</f>
        <v>19.400000000000002</v>
      </c>
      <c r="V99" s="13">
        <f>'5УдовлУсл'!P47</f>
        <v>48.5</v>
      </c>
      <c r="W99" s="13">
        <f t="shared" si="41"/>
        <v>97</v>
      </c>
    </row>
    <row r="103" spans="1:23" ht="57">
      <c r="A103" s="21" t="s">
        <v>79</v>
      </c>
      <c r="B103" s="21" t="s">
        <v>80</v>
      </c>
      <c r="C103" s="21" t="s">
        <v>71</v>
      </c>
      <c r="D103" s="22" t="s">
        <v>81</v>
      </c>
      <c r="E103" s="23" t="s">
        <v>86</v>
      </c>
      <c r="F103" s="24" t="s">
        <v>87</v>
      </c>
      <c r="G103" s="24" t="s">
        <v>88</v>
      </c>
      <c r="H103" s="24" t="s">
        <v>89</v>
      </c>
      <c r="I103" s="24" t="s">
        <v>90</v>
      </c>
      <c r="N103" s="4"/>
      <c r="O103" s="4"/>
    </row>
    <row r="104" spans="1:23">
      <c r="A104" s="19">
        <v>1</v>
      </c>
      <c r="B104" s="12" t="s">
        <v>199</v>
      </c>
      <c r="C104" s="12" t="s">
        <v>112</v>
      </c>
      <c r="D104" s="20">
        <v>98.789999999999992</v>
      </c>
      <c r="E104" s="20">
        <v>100</v>
      </c>
      <c r="F104" s="20">
        <v>99.95</v>
      </c>
      <c r="G104" s="20">
        <v>94</v>
      </c>
      <c r="H104" s="20">
        <v>100</v>
      </c>
      <c r="I104" s="20">
        <v>100</v>
      </c>
      <c r="N104" s="4"/>
      <c r="O104" s="4"/>
    </row>
    <row r="105" spans="1:23">
      <c r="A105" s="19">
        <v>2</v>
      </c>
      <c r="B105" s="12" t="s">
        <v>199</v>
      </c>
      <c r="C105" s="12" t="s">
        <v>122</v>
      </c>
      <c r="D105" s="20">
        <v>98.612000000000009</v>
      </c>
      <c r="E105" s="20">
        <v>99.1</v>
      </c>
      <c r="F105" s="20">
        <v>100</v>
      </c>
      <c r="G105" s="20">
        <v>94</v>
      </c>
      <c r="H105" s="20">
        <v>99.960000000000008</v>
      </c>
      <c r="I105" s="20">
        <v>100</v>
      </c>
      <c r="N105" s="4"/>
      <c r="O105" s="4"/>
    </row>
    <row r="106" spans="1:23">
      <c r="A106" s="88">
        <v>3</v>
      </c>
      <c r="B106" s="12" t="s">
        <v>199</v>
      </c>
      <c r="C106" s="12" t="s">
        <v>110</v>
      </c>
      <c r="D106" s="20">
        <v>98.517226093776046</v>
      </c>
      <c r="E106" s="20">
        <v>99.718367346938777</v>
      </c>
      <c r="F106" s="20">
        <v>99.85</v>
      </c>
      <c r="G106" s="20">
        <v>93.4</v>
      </c>
      <c r="H106" s="20">
        <v>99.647763121941537</v>
      </c>
      <c r="I106" s="20">
        <v>99.97</v>
      </c>
      <c r="N106" s="4"/>
      <c r="O106" s="4"/>
    </row>
    <row r="107" spans="1:23">
      <c r="A107" s="89"/>
      <c r="B107" s="12" t="s">
        <v>237</v>
      </c>
      <c r="C107" s="12" t="s">
        <v>175</v>
      </c>
      <c r="D107" s="20">
        <v>98.465999999999994</v>
      </c>
      <c r="E107" s="20">
        <v>100</v>
      </c>
      <c r="F107" s="20">
        <v>99.5</v>
      </c>
      <c r="G107" s="20">
        <v>93.4</v>
      </c>
      <c r="H107" s="20">
        <v>100</v>
      </c>
      <c r="I107" s="20">
        <v>99.429999999999993</v>
      </c>
      <c r="N107" s="4"/>
      <c r="O107" s="4"/>
    </row>
    <row r="108" spans="1:23">
      <c r="A108" s="88">
        <v>4</v>
      </c>
      <c r="B108" s="12" t="s">
        <v>198</v>
      </c>
      <c r="C108" s="12" t="s">
        <v>108</v>
      </c>
      <c r="D108" s="20">
        <v>98.335918367346935</v>
      </c>
      <c r="E108" s="20">
        <v>99.1</v>
      </c>
      <c r="F108" s="20">
        <v>98.979591836734699</v>
      </c>
      <c r="G108" s="20">
        <v>94</v>
      </c>
      <c r="H108" s="20">
        <v>99.78</v>
      </c>
      <c r="I108" s="20">
        <v>99.82</v>
      </c>
      <c r="N108" s="4"/>
      <c r="O108" s="4"/>
    </row>
    <row r="109" spans="1:23">
      <c r="A109" s="89"/>
      <c r="B109" s="12" t="s">
        <v>252</v>
      </c>
      <c r="C109" s="12" t="s">
        <v>193</v>
      </c>
      <c r="D109" s="20">
        <v>98.336787878787888</v>
      </c>
      <c r="E109" s="20">
        <v>96.3</v>
      </c>
      <c r="F109" s="20">
        <v>99.5</v>
      </c>
      <c r="G109" s="20">
        <v>100</v>
      </c>
      <c r="H109" s="20">
        <v>99.393939393939405</v>
      </c>
      <c r="I109" s="20">
        <v>96.49</v>
      </c>
      <c r="N109" s="4"/>
      <c r="O109" s="4"/>
    </row>
    <row r="110" spans="1:23">
      <c r="A110" s="88">
        <v>5</v>
      </c>
      <c r="B110" s="12" t="s">
        <v>199</v>
      </c>
      <c r="C110" s="12" t="s">
        <v>111</v>
      </c>
      <c r="D110" s="20">
        <v>98.183164414726448</v>
      </c>
      <c r="E110" s="20">
        <v>98.300000000000011</v>
      </c>
      <c r="F110" s="20">
        <v>99.5</v>
      </c>
      <c r="G110" s="20">
        <v>94</v>
      </c>
      <c r="H110" s="20">
        <v>99.353224671034809</v>
      </c>
      <c r="I110" s="20">
        <v>99.762597402597407</v>
      </c>
      <c r="N110" s="4"/>
      <c r="O110" s="4"/>
    </row>
    <row r="111" spans="1:23">
      <c r="A111" s="89"/>
      <c r="B111" s="12" t="s">
        <v>233</v>
      </c>
      <c r="C111" s="12" t="s">
        <v>168</v>
      </c>
      <c r="D111" s="20">
        <v>98.152370370370377</v>
      </c>
      <c r="E111" s="20">
        <v>99.651851851851845</v>
      </c>
      <c r="F111" s="20">
        <v>98</v>
      </c>
      <c r="G111" s="20">
        <v>94</v>
      </c>
      <c r="H111" s="20">
        <v>99.78</v>
      </c>
      <c r="I111" s="20">
        <v>99.33</v>
      </c>
      <c r="N111" s="4"/>
      <c r="O111" s="4"/>
    </row>
    <row r="112" spans="1:23">
      <c r="A112" s="19">
        <v>6</v>
      </c>
      <c r="B112" s="12" t="s">
        <v>218</v>
      </c>
      <c r="C112" s="12" t="s">
        <v>152</v>
      </c>
      <c r="D112" s="20">
        <v>98.144943836663131</v>
      </c>
      <c r="E112" s="20">
        <v>94.470776417019934</v>
      </c>
      <c r="F112" s="20">
        <v>99.034749034749041</v>
      </c>
      <c r="G112" s="20">
        <v>98.235294117647058</v>
      </c>
      <c r="H112" s="20">
        <v>99.613899613899619</v>
      </c>
      <c r="I112" s="20">
        <v>99.37</v>
      </c>
      <c r="N112" s="4"/>
      <c r="O112" s="4"/>
    </row>
    <row r="113" spans="1:16">
      <c r="A113" s="19">
        <v>7</v>
      </c>
      <c r="B113" s="12" t="s">
        <v>197</v>
      </c>
      <c r="C113" s="12" t="s">
        <v>107</v>
      </c>
      <c r="D113" s="20">
        <v>97.603383652533736</v>
      </c>
      <c r="E113" s="20">
        <v>97.577687493437907</v>
      </c>
      <c r="F113" s="20">
        <v>99.519230769230774</v>
      </c>
      <c r="G113" s="20">
        <v>93.1</v>
      </c>
      <c r="H113" s="20">
        <v>98.800000000000011</v>
      </c>
      <c r="I113" s="20">
        <v>99.02000000000001</v>
      </c>
      <c r="N113" s="4"/>
      <c r="O113" s="4"/>
    </row>
    <row r="114" spans="1:16">
      <c r="A114" s="88">
        <v>8</v>
      </c>
      <c r="B114" s="12" t="s">
        <v>208</v>
      </c>
      <c r="C114" s="12" t="s">
        <v>139</v>
      </c>
      <c r="D114" s="20">
        <v>96.903852448021468</v>
      </c>
      <c r="E114" s="20">
        <v>93.599262240107322</v>
      </c>
      <c r="F114" s="20">
        <v>98.5</v>
      </c>
      <c r="G114" s="20">
        <v>94</v>
      </c>
      <c r="H114" s="20">
        <v>98.800000000000011</v>
      </c>
      <c r="I114" s="20">
        <v>99.62</v>
      </c>
      <c r="N114" s="4"/>
      <c r="O114" s="4"/>
    </row>
    <row r="115" spans="1:16">
      <c r="A115" s="89"/>
      <c r="B115" s="12" t="s">
        <v>141</v>
      </c>
      <c r="C115" s="12" t="s">
        <v>142</v>
      </c>
      <c r="D115" s="20">
        <v>96.912000000000006</v>
      </c>
      <c r="E115" s="20">
        <v>93.1</v>
      </c>
      <c r="F115" s="20">
        <v>99.5</v>
      </c>
      <c r="G115" s="20">
        <v>94</v>
      </c>
      <c r="H115" s="20">
        <v>99.179999999999993</v>
      </c>
      <c r="I115" s="20">
        <v>98.78</v>
      </c>
      <c r="N115" s="4"/>
      <c r="O115" s="4"/>
    </row>
    <row r="116" spans="1:16">
      <c r="A116" s="19">
        <v>9</v>
      </c>
      <c r="B116" s="12" t="s">
        <v>210</v>
      </c>
      <c r="C116" s="12" t="s">
        <v>140</v>
      </c>
      <c r="D116" s="20">
        <v>96.709573416626043</v>
      </c>
      <c r="E116" s="20">
        <v>94.477867083130235</v>
      </c>
      <c r="F116" s="20">
        <v>99</v>
      </c>
      <c r="G116" s="20">
        <v>92</v>
      </c>
      <c r="H116" s="20">
        <v>99.039999999999992</v>
      </c>
      <c r="I116" s="20">
        <v>99.03</v>
      </c>
      <c r="N116" s="4"/>
      <c r="O116" s="4"/>
    </row>
    <row r="117" spans="1:16">
      <c r="A117" s="19">
        <v>10</v>
      </c>
      <c r="B117" s="12" t="s">
        <v>211</v>
      </c>
      <c r="C117" s="12" t="s">
        <v>325</v>
      </c>
      <c r="D117" s="20">
        <v>95.572649677925853</v>
      </c>
      <c r="E117" s="20">
        <v>98.16615905245348</v>
      </c>
      <c r="F117" s="20">
        <v>99.95</v>
      </c>
      <c r="G117" s="20">
        <v>80</v>
      </c>
      <c r="H117" s="20">
        <v>99.882363112391943</v>
      </c>
      <c r="I117" s="20">
        <v>99.864726224783851</v>
      </c>
      <c r="M117"/>
      <c r="N117"/>
      <c r="O117" s="4"/>
    </row>
    <row r="118" spans="1:16">
      <c r="A118" s="19">
        <v>11</v>
      </c>
      <c r="B118" s="12" t="s">
        <v>200</v>
      </c>
      <c r="C118" s="12" t="s">
        <v>130</v>
      </c>
      <c r="D118" s="20">
        <v>94.910516124538546</v>
      </c>
      <c r="E118" s="20">
        <v>97.53387755102041</v>
      </c>
      <c r="F118" s="20">
        <v>100</v>
      </c>
      <c r="G118" s="20">
        <v>77.599999999999994</v>
      </c>
      <c r="H118" s="20">
        <v>99.658703071672363</v>
      </c>
      <c r="I118" s="20">
        <v>99.759999999999991</v>
      </c>
      <c r="M118"/>
      <c r="N118"/>
      <c r="O118" s="4"/>
      <c r="P118" s="5"/>
    </row>
    <row r="119" spans="1:16">
      <c r="A119" s="19">
        <v>12</v>
      </c>
      <c r="B119" s="12" t="s">
        <v>220</v>
      </c>
      <c r="C119" s="12" t="s">
        <v>154</v>
      </c>
      <c r="D119" s="20">
        <v>94.647163763066203</v>
      </c>
      <c r="E119" s="20">
        <v>90</v>
      </c>
      <c r="F119" s="20">
        <v>98.954703832752614</v>
      </c>
      <c r="G119" s="20">
        <v>86</v>
      </c>
      <c r="H119" s="20">
        <v>98.815331010452965</v>
      </c>
      <c r="I119" s="20">
        <v>99.465783972125436</v>
      </c>
      <c r="M119"/>
      <c r="N119"/>
      <c r="O119" s="4"/>
      <c r="P119" s="5"/>
    </row>
    <row r="120" spans="1:16">
      <c r="A120" s="19">
        <v>13</v>
      </c>
      <c r="B120" s="12" t="s">
        <v>243</v>
      </c>
      <c r="C120" s="12" t="s">
        <v>182</v>
      </c>
      <c r="D120" s="20">
        <v>94.523957446808524</v>
      </c>
      <c r="E120" s="20">
        <v>85.92978723404255</v>
      </c>
      <c r="F120" s="20">
        <v>100</v>
      </c>
      <c r="G120" s="20">
        <v>88</v>
      </c>
      <c r="H120" s="20">
        <v>99.04000000000002</v>
      </c>
      <c r="I120" s="20">
        <v>99.65</v>
      </c>
      <c r="M120"/>
      <c r="N120"/>
      <c r="O120" s="4"/>
      <c r="P120" s="5"/>
    </row>
    <row r="121" spans="1:16">
      <c r="A121" s="19">
        <v>14</v>
      </c>
      <c r="B121" s="12" t="s">
        <v>199</v>
      </c>
      <c r="C121" s="12" t="s">
        <v>123</v>
      </c>
      <c r="D121" s="20">
        <v>94.352739048007933</v>
      </c>
      <c r="E121" s="20">
        <v>94.947830261136716</v>
      </c>
      <c r="F121" s="20">
        <v>99.5</v>
      </c>
      <c r="G121" s="20">
        <v>78</v>
      </c>
      <c r="H121" s="20">
        <v>99.780000000000015</v>
      </c>
      <c r="I121" s="20">
        <v>99.535864978902964</v>
      </c>
      <c r="M121"/>
      <c r="N121"/>
      <c r="O121" s="4"/>
      <c r="P121" s="5"/>
    </row>
    <row r="122" spans="1:16">
      <c r="A122" s="19">
        <v>15</v>
      </c>
      <c r="B122" s="12" t="s">
        <v>251</v>
      </c>
      <c r="C122" s="12" t="s">
        <v>191</v>
      </c>
      <c r="D122" s="20">
        <v>94.14082656647679</v>
      </c>
      <c r="E122" s="20">
        <v>93.621621621621614</v>
      </c>
      <c r="F122" s="20">
        <v>100</v>
      </c>
      <c r="G122" s="20">
        <v>78</v>
      </c>
      <c r="H122" s="20">
        <v>99.441255605381158</v>
      </c>
      <c r="I122" s="20">
        <v>99.641255605381161</v>
      </c>
      <c r="M122"/>
      <c r="N122"/>
      <c r="O122" s="4"/>
      <c r="P122" s="5"/>
    </row>
    <row r="123" spans="1:16">
      <c r="A123" s="19">
        <v>16</v>
      </c>
      <c r="B123" s="12" t="s">
        <v>217</v>
      </c>
      <c r="C123" s="12" t="s">
        <v>151</v>
      </c>
      <c r="D123" s="20">
        <v>93.679999999999993</v>
      </c>
      <c r="E123" s="20">
        <v>96.4</v>
      </c>
      <c r="F123" s="20">
        <v>100</v>
      </c>
      <c r="G123" s="20">
        <v>72</v>
      </c>
      <c r="H123" s="20">
        <v>100</v>
      </c>
      <c r="I123" s="20">
        <v>100</v>
      </c>
      <c r="M123"/>
      <c r="N123"/>
      <c r="O123" s="4"/>
      <c r="P123" s="5"/>
    </row>
    <row r="124" spans="1:16">
      <c r="A124" s="19">
        <v>17</v>
      </c>
      <c r="B124" s="12" t="s">
        <v>253</v>
      </c>
      <c r="C124" s="12" t="s">
        <v>194</v>
      </c>
      <c r="D124" s="20">
        <v>93.41537340786995</v>
      </c>
      <c r="E124" s="20">
        <v>97.191539528432742</v>
      </c>
      <c r="F124" s="20">
        <v>98.5</v>
      </c>
      <c r="G124" s="20">
        <v>72</v>
      </c>
      <c r="H124" s="20">
        <v>99.56</v>
      </c>
      <c r="I124" s="20">
        <v>99.825327510917035</v>
      </c>
      <c r="M124"/>
      <c r="N124"/>
      <c r="O124" s="4"/>
      <c r="P124" s="5"/>
    </row>
    <row r="125" spans="1:16">
      <c r="A125" s="19">
        <v>18</v>
      </c>
      <c r="B125" s="12" t="s">
        <v>221</v>
      </c>
      <c r="C125" s="12" t="s">
        <v>155</v>
      </c>
      <c r="D125" s="20">
        <v>93.027956989247315</v>
      </c>
      <c r="E125" s="20">
        <v>100</v>
      </c>
      <c r="F125" s="20">
        <v>100</v>
      </c>
      <c r="G125" s="20">
        <v>66</v>
      </c>
      <c r="H125" s="20">
        <v>99.569892473118273</v>
      </c>
      <c r="I125" s="20">
        <v>99.569892473118273</v>
      </c>
      <c r="M125"/>
      <c r="N125"/>
      <c r="O125" s="4"/>
      <c r="P125" s="5"/>
    </row>
    <row r="126" spans="1:16">
      <c r="A126" s="19">
        <v>19</v>
      </c>
      <c r="B126" s="12" t="s">
        <v>199</v>
      </c>
      <c r="C126" s="12" t="s">
        <v>118</v>
      </c>
      <c r="D126" s="20">
        <v>92.930821099584705</v>
      </c>
      <c r="E126" s="20">
        <v>98.902472527472526</v>
      </c>
      <c r="F126" s="20">
        <v>98.5</v>
      </c>
      <c r="G126" s="20">
        <v>69.599999999999994</v>
      </c>
      <c r="H126" s="20">
        <v>99.004665629860028</v>
      </c>
      <c r="I126" s="20">
        <v>98.646967340590976</v>
      </c>
      <c r="M126"/>
      <c r="N126"/>
      <c r="O126" s="4"/>
      <c r="P126" s="5"/>
    </row>
    <row r="127" spans="1:16">
      <c r="A127" s="88">
        <v>20</v>
      </c>
      <c r="B127" s="12" t="s">
        <v>207</v>
      </c>
      <c r="C127" s="12" t="s">
        <v>138</v>
      </c>
      <c r="D127" s="20">
        <v>92.689904407859814</v>
      </c>
      <c r="E127" s="20">
        <v>94.857142857142861</v>
      </c>
      <c r="F127" s="20">
        <v>99.5</v>
      </c>
      <c r="G127" s="20">
        <v>72</v>
      </c>
      <c r="H127" s="20">
        <v>98.6</v>
      </c>
      <c r="I127" s="20">
        <v>98.492379182156128</v>
      </c>
      <c r="M127"/>
      <c r="N127"/>
      <c r="O127" s="4"/>
      <c r="P127" s="5"/>
    </row>
    <row r="128" spans="1:16">
      <c r="A128" s="89"/>
      <c r="B128" s="12" t="s">
        <v>241</v>
      </c>
      <c r="C128" s="12" t="s">
        <v>178</v>
      </c>
      <c r="D128" s="20">
        <v>92.652666666666661</v>
      </c>
      <c r="E128" s="20">
        <v>91.583333333333329</v>
      </c>
      <c r="F128" s="20">
        <v>100</v>
      </c>
      <c r="G128" s="20">
        <v>72</v>
      </c>
      <c r="H128" s="20">
        <v>99.679999999999993</v>
      </c>
      <c r="I128" s="20">
        <v>100</v>
      </c>
      <c r="M128"/>
      <c r="N128"/>
      <c r="O128" s="4"/>
      <c r="P128" s="5"/>
    </row>
    <row r="129" spans="1:16">
      <c r="A129" s="19">
        <v>21</v>
      </c>
      <c r="B129" s="12" t="s">
        <v>203</v>
      </c>
      <c r="C129" s="12" t="s">
        <v>134</v>
      </c>
      <c r="D129" s="20">
        <v>92.579110092424486</v>
      </c>
      <c r="E129" s="20">
        <v>91.542901455499873</v>
      </c>
      <c r="F129" s="20">
        <v>99.95</v>
      </c>
      <c r="G129" s="20">
        <v>72</v>
      </c>
      <c r="H129" s="20">
        <v>99.602649006622528</v>
      </c>
      <c r="I129" s="20">
        <v>99.800000000000011</v>
      </c>
      <c r="M129"/>
      <c r="N129"/>
      <c r="O129" s="4"/>
      <c r="P129" s="5"/>
    </row>
    <row r="130" spans="1:16">
      <c r="A130" s="19">
        <v>22</v>
      </c>
      <c r="B130" s="12" t="s">
        <v>199</v>
      </c>
      <c r="C130" s="12" t="s">
        <v>121</v>
      </c>
      <c r="D130" s="20">
        <v>92.533467288705651</v>
      </c>
      <c r="E130" s="20">
        <v>88</v>
      </c>
      <c r="F130" s="20">
        <v>99.506346967559949</v>
      </c>
      <c r="G130" s="20">
        <v>77.42307692307692</v>
      </c>
      <c r="H130" s="20">
        <v>98.997912552891393</v>
      </c>
      <c r="I130" s="20">
        <v>98.740000000000009</v>
      </c>
      <c r="M130"/>
      <c r="N130"/>
      <c r="O130" s="4"/>
      <c r="P130" s="5"/>
    </row>
    <row r="131" spans="1:16">
      <c r="A131" s="19">
        <v>23</v>
      </c>
      <c r="B131" s="12" t="s">
        <v>225</v>
      </c>
      <c r="C131" s="12" t="s">
        <v>161</v>
      </c>
      <c r="D131" s="20">
        <v>91.999961593172117</v>
      </c>
      <c r="E131" s="20">
        <v>94.825000000000003</v>
      </c>
      <c r="F131" s="20">
        <v>99.95</v>
      </c>
      <c r="G131" s="20">
        <v>66</v>
      </c>
      <c r="H131" s="20">
        <v>99.423954480796596</v>
      </c>
      <c r="I131" s="20">
        <v>99.80085348506401</v>
      </c>
      <c r="M131"/>
      <c r="N131"/>
      <c r="O131" s="4"/>
      <c r="P131" s="5"/>
    </row>
    <row r="132" spans="1:16">
      <c r="A132" s="19">
        <v>24</v>
      </c>
      <c r="B132" s="12" t="s">
        <v>240</v>
      </c>
      <c r="C132" s="12" t="s">
        <v>323</v>
      </c>
      <c r="D132" s="20">
        <v>91.910287104622881</v>
      </c>
      <c r="E132" s="20">
        <v>83.933333333333337</v>
      </c>
      <c r="F132" s="20">
        <v>95</v>
      </c>
      <c r="G132" s="20">
        <v>85.929999999999993</v>
      </c>
      <c r="H132" s="20">
        <v>97.648029197080291</v>
      </c>
      <c r="I132" s="20">
        <v>97.040072992700729</v>
      </c>
      <c r="M132"/>
      <c r="N132"/>
      <c r="O132" s="4"/>
      <c r="P132" s="5"/>
    </row>
    <row r="133" spans="1:16">
      <c r="A133" s="19">
        <v>25</v>
      </c>
      <c r="B133" s="12" t="s">
        <v>199</v>
      </c>
      <c r="C133" s="12" t="s">
        <v>128</v>
      </c>
      <c r="D133" s="20">
        <v>91.73359933182482</v>
      </c>
      <c r="E133" s="20">
        <v>98.797996659124038</v>
      </c>
      <c r="F133" s="20">
        <v>99.95</v>
      </c>
      <c r="G133" s="20">
        <v>60</v>
      </c>
      <c r="H133" s="20">
        <v>99.960000000000008</v>
      </c>
      <c r="I133" s="20">
        <v>99.960000000000008</v>
      </c>
      <c r="M133"/>
      <c r="N133"/>
      <c r="O133" s="4"/>
      <c r="P133" s="5"/>
    </row>
    <row r="134" spans="1:16">
      <c r="A134" s="19">
        <v>26</v>
      </c>
      <c r="B134" s="12" t="s">
        <v>251</v>
      </c>
      <c r="C134" s="12" t="s">
        <v>190</v>
      </c>
      <c r="D134" s="20">
        <v>91.507999999999996</v>
      </c>
      <c r="E134" s="20">
        <v>87.7</v>
      </c>
      <c r="F134" s="20">
        <v>100</v>
      </c>
      <c r="G134" s="20">
        <v>70</v>
      </c>
      <c r="H134" s="20">
        <v>99.84</v>
      </c>
      <c r="I134" s="20">
        <v>100</v>
      </c>
      <c r="M134"/>
      <c r="N134"/>
      <c r="O134" s="4"/>
      <c r="P134" s="5"/>
    </row>
    <row r="135" spans="1:16">
      <c r="A135" s="88">
        <v>27</v>
      </c>
      <c r="B135" s="12" t="s">
        <v>222</v>
      </c>
      <c r="C135" s="12" t="s">
        <v>156</v>
      </c>
      <c r="D135" s="20">
        <v>91.317999999999998</v>
      </c>
      <c r="E135" s="20">
        <v>97.9</v>
      </c>
      <c r="F135" s="20">
        <v>99.5</v>
      </c>
      <c r="G135" s="20">
        <v>60</v>
      </c>
      <c r="H135" s="20">
        <v>100</v>
      </c>
      <c r="I135" s="20">
        <v>99.19</v>
      </c>
      <c r="M135"/>
      <c r="N135"/>
      <c r="O135" s="4"/>
      <c r="P135" s="5"/>
    </row>
    <row r="136" spans="1:16">
      <c r="A136" s="91"/>
      <c r="B136" s="12" t="s">
        <v>224</v>
      </c>
      <c r="C136" s="12" t="s">
        <v>160</v>
      </c>
      <c r="D136" s="20">
        <v>91.333904761904762</v>
      </c>
      <c r="E136" s="20">
        <v>92.709523809523802</v>
      </c>
      <c r="F136" s="20">
        <v>99</v>
      </c>
      <c r="G136" s="20">
        <v>66</v>
      </c>
      <c r="H136" s="20">
        <v>99.52000000000001</v>
      </c>
      <c r="I136" s="20">
        <v>99.44</v>
      </c>
      <c r="M136"/>
      <c r="N136"/>
      <c r="O136" s="4"/>
      <c r="P136" s="5"/>
    </row>
    <row r="137" spans="1:16">
      <c r="A137" s="91"/>
      <c r="B137" s="12" t="s">
        <v>230</v>
      </c>
      <c r="C137" s="12" t="s">
        <v>165</v>
      </c>
      <c r="D137" s="20">
        <v>91.254346776771683</v>
      </c>
      <c r="E137" s="20">
        <v>94.819438369346528</v>
      </c>
      <c r="F137" s="20">
        <v>99.47229551451187</v>
      </c>
      <c r="G137" s="20">
        <v>63.9</v>
      </c>
      <c r="H137" s="20">
        <v>98.960000000000022</v>
      </c>
      <c r="I137" s="20">
        <v>99.12</v>
      </c>
      <c r="M137"/>
      <c r="N137"/>
      <c r="O137" s="4"/>
      <c r="P137" s="5"/>
    </row>
    <row r="138" spans="1:16">
      <c r="A138" s="89"/>
      <c r="B138" s="12" t="s">
        <v>235</v>
      </c>
      <c r="C138" s="12" t="s">
        <v>173</v>
      </c>
      <c r="D138" s="20">
        <v>91.290024844720492</v>
      </c>
      <c r="E138" s="20">
        <v>96.6</v>
      </c>
      <c r="F138" s="20">
        <v>98.524844720496901</v>
      </c>
      <c r="G138" s="20">
        <v>64.400000000000006</v>
      </c>
      <c r="H138" s="20">
        <v>98.354037267080741</v>
      </c>
      <c r="I138" s="20">
        <v>98.571242236024844</v>
      </c>
      <c r="M138"/>
      <c r="N138"/>
      <c r="O138" s="4"/>
      <c r="P138" s="5"/>
    </row>
    <row r="139" spans="1:16">
      <c r="A139" s="19">
        <v>28</v>
      </c>
      <c r="B139" s="12" t="s">
        <v>232</v>
      </c>
      <c r="C139" s="12" t="s">
        <v>166</v>
      </c>
      <c r="D139" s="20">
        <v>91.102000000000004</v>
      </c>
      <c r="E139" s="20">
        <v>97</v>
      </c>
      <c r="F139" s="20">
        <v>99</v>
      </c>
      <c r="G139" s="20">
        <v>60</v>
      </c>
      <c r="H139" s="20">
        <v>99.56</v>
      </c>
      <c r="I139" s="20">
        <v>99.95</v>
      </c>
      <c r="M139"/>
      <c r="N139"/>
      <c r="O139" s="4"/>
      <c r="P139" s="5"/>
    </row>
    <row r="140" spans="1:16">
      <c r="A140" s="19">
        <v>29</v>
      </c>
      <c r="B140" s="12" t="s">
        <v>252</v>
      </c>
      <c r="C140" s="12" t="s">
        <v>192</v>
      </c>
      <c r="D140" s="20">
        <v>90.854577833647596</v>
      </c>
      <c r="E140" s="20">
        <v>94.927927927927925</v>
      </c>
      <c r="F140" s="20">
        <v>99.5</v>
      </c>
      <c r="G140" s="20">
        <v>60</v>
      </c>
      <c r="H140" s="20">
        <v>99.844961240310084</v>
      </c>
      <c r="I140" s="20">
        <v>100</v>
      </c>
      <c r="M140"/>
      <c r="N140"/>
      <c r="O140" s="4"/>
      <c r="P140" s="5"/>
    </row>
    <row r="141" spans="1:16">
      <c r="A141" s="19">
        <v>30</v>
      </c>
      <c r="B141" s="12" t="s">
        <v>229</v>
      </c>
      <c r="C141" s="12" t="s">
        <v>164</v>
      </c>
      <c r="D141" s="20">
        <v>90.847272727272724</v>
      </c>
      <c r="E141" s="20">
        <v>95.13636363636364</v>
      </c>
      <c r="F141" s="20">
        <v>99.5</v>
      </c>
      <c r="G141" s="20">
        <v>60</v>
      </c>
      <c r="H141" s="20">
        <v>99.76</v>
      </c>
      <c r="I141" s="20">
        <v>99.84</v>
      </c>
      <c r="M141"/>
      <c r="N141"/>
      <c r="O141" s="4"/>
      <c r="P141" s="5"/>
    </row>
    <row r="142" spans="1:16">
      <c r="A142" s="19">
        <v>31</v>
      </c>
      <c r="B142" s="12" t="s">
        <v>231</v>
      </c>
      <c r="C142" s="12" t="s">
        <v>322</v>
      </c>
      <c r="D142" s="20">
        <v>90.72</v>
      </c>
      <c r="E142" s="20">
        <v>96.1</v>
      </c>
      <c r="F142" s="20">
        <v>99.5</v>
      </c>
      <c r="G142" s="20">
        <v>58</v>
      </c>
      <c r="H142" s="20">
        <v>100</v>
      </c>
      <c r="I142" s="20">
        <v>100</v>
      </c>
      <c r="M142"/>
      <c r="N142"/>
      <c r="O142" s="4"/>
      <c r="P142" s="5"/>
    </row>
    <row r="143" spans="1:16">
      <c r="A143" s="19">
        <v>32</v>
      </c>
      <c r="B143" s="12" t="s">
        <v>196</v>
      </c>
      <c r="C143" s="12" t="s">
        <v>106</v>
      </c>
      <c r="D143" s="20">
        <v>90.395930158622406</v>
      </c>
      <c r="E143" s="20">
        <v>94.469524210833555</v>
      </c>
      <c r="F143" s="20">
        <v>99.5</v>
      </c>
      <c r="G143" s="20">
        <v>60</v>
      </c>
      <c r="H143" s="20">
        <v>99.030126582278484</v>
      </c>
      <c r="I143" s="20">
        <v>98.97999999999999</v>
      </c>
      <c r="M143"/>
      <c r="N143"/>
      <c r="O143" s="4"/>
      <c r="P143" s="5"/>
    </row>
    <row r="144" spans="1:16">
      <c r="A144" s="19">
        <v>33</v>
      </c>
      <c r="B144" s="12" t="s">
        <v>241</v>
      </c>
      <c r="C144" s="12" t="s">
        <v>179</v>
      </c>
      <c r="D144" s="20">
        <v>90.347455412961693</v>
      </c>
      <c r="E144" s="20">
        <v>96.312731610263</v>
      </c>
      <c r="F144" s="20">
        <v>99.5</v>
      </c>
      <c r="G144" s="20">
        <v>57.272727272727266</v>
      </c>
      <c r="H144" s="20">
        <v>99.351818181818174</v>
      </c>
      <c r="I144" s="20">
        <v>99.3</v>
      </c>
      <c r="M144"/>
      <c r="N144"/>
      <c r="O144" s="4"/>
      <c r="P144" s="5"/>
    </row>
    <row r="145" spans="1:16">
      <c r="A145" s="19">
        <v>34</v>
      </c>
      <c r="B145" s="12" t="s">
        <v>199</v>
      </c>
      <c r="C145" s="12" t="s">
        <v>119</v>
      </c>
      <c r="D145" s="20">
        <v>90.083939393939389</v>
      </c>
      <c r="E145" s="20">
        <v>93.569696969696977</v>
      </c>
      <c r="F145" s="20">
        <v>98.95</v>
      </c>
      <c r="G145" s="20">
        <v>60</v>
      </c>
      <c r="H145" s="20">
        <v>99.38</v>
      </c>
      <c r="I145" s="20">
        <v>98.52</v>
      </c>
      <c r="M145"/>
      <c r="N145"/>
      <c r="O145" s="4"/>
      <c r="P145" s="5"/>
    </row>
    <row r="146" spans="1:16">
      <c r="A146" s="88">
        <v>35</v>
      </c>
      <c r="B146" s="12" t="s">
        <v>199</v>
      </c>
      <c r="C146" s="12" t="s">
        <v>109</v>
      </c>
      <c r="D146" s="20">
        <v>89.952945295404817</v>
      </c>
      <c r="E146" s="20">
        <v>92.8</v>
      </c>
      <c r="F146" s="20">
        <v>99</v>
      </c>
      <c r="G146" s="20">
        <v>60</v>
      </c>
      <c r="H146" s="20">
        <v>98.840000000000018</v>
      </c>
      <c r="I146" s="20">
        <v>99.124726477024069</v>
      </c>
      <c r="M146"/>
      <c r="N146"/>
      <c r="O146" s="4"/>
      <c r="P146" s="5"/>
    </row>
    <row r="147" spans="1:16">
      <c r="A147" s="89"/>
      <c r="B147" s="12" t="s">
        <v>236</v>
      </c>
      <c r="C147" s="12" t="s">
        <v>174</v>
      </c>
      <c r="D147" s="20">
        <v>90.048296296296286</v>
      </c>
      <c r="E147" s="20">
        <v>96.481481481481481</v>
      </c>
      <c r="F147" s="20">
        <v>100</v>
      </c>
      <c r="G147" s="20">
        <v>54</v>
      </c>
      <c r="H147" s="20">
        <v>99.76</v>
      </c>
      <c r="I147" s="20">
        <v>100</v>
      </c>
      <c r="M147"/>
      <c r="N147"/>
      <c r="O147" s="4"/>
      <c r="P147" s="5"/>
    </row>
    <row r="148" spans="1:16">
      <c r="A148" s="88">
        <v>36</v>
      </c>
      <c r="B148" s="12" t="s">
        <v>201</v>
      </c>
      <c r="C148" s="12" t="s">
        <v>131</v>
      </c>
      <c r="D148" s="20">
        <v>89.94577622425092</v>
      </c>
      <c r="E148" s="20">
        <v>96.742793438445617</v>
      </c>
      <c r="F148" s="20">
        <v>99.5</v>
      </c>
      <c r="G148" s="20">
        <v>55.230000000000004</v>
      </c>
      <c r="H148" s="20">
        <v>99.00608768280901</v>
      </c>
      <c r="I148" s="20">
        <v>99.25</v>
      </c>
      <c r="M148"/>
      <c r="N148"/>
      <c r="O148" s="4"/>
      <c r="P148" s="5"/>
    </row>
    <row r="149" spans="1:16">
      <c r="A149" s="89"/>
      <c r="B149" s="12" t="s">
        <v>223</v>
      </c>
      <c r="C149" s="12" t="s">
        <v>158</v>
      </c>
      <c r="D149" s="20">
        <v>89.896666666666675</v>
      </c>
      <c r="E149" s="20">
        <v>88.183333333333337</v>
      </c>
      <c r="F149" s="20">
        <v>97.5</v>
      </c>
      <c r="G149" s="20">
        <v>74</v>
      </c>
      <c r="H149" s="20">
        <v>95.800000000000011</v>
      </c>
      <c r="I149" s="20">
        <v>94</v>
      </c>
      <c r="M149"/>
      <c r="N149"/>
      <c r="O149" s="4"/>
      <c r="P149" s="5"/>
    </row>
    <row r="150" spans="1:16">
      <c r="A150" s="88">
        <v>37</v>
      </c>
      <c r="B150" s="12" t="s">
        <v>199</v>
      </c>
      <c r="C150" s="12" t="s">
        <v>318</v>
      </c>
      <c r="D150" s="20">
        <v>89.827518166599859</v>
      </c>
      <c r="E150" s="20">
        <v>96.357590832999307</v>
      </c>
      <c r="F150" s="20">
        <v>99.5</v>
      </c>
      <c r="G150" s="20">
        <v>54</v>
      </c>
      <c r="H150" s="20">
        <v>99.440000000000012</v>
      </c>
      <c r="I150" s="20">
        <v>99.84</v>
      </c>
      <c r="M150"/>
      <c r="N150"/>
      <c r="O150" s="4"/>
      <c r="P150" s="5"/>
    </row>
    <row r="151" spans="1:16">
      <c r="A151" s="89"/>
      <c r="B151" s="12" t="s">
        <v>202</v>
      </c>
      <c r="C151" s="12" t="s">
        <v>133</v>
      </c>
      <c r="D151" s="20">
        <v>89.813999999999993</v>
      </c>
      <c r="E151" s="20">
        <v>95.2</v>
      </c>
      <c r="F151" s="20">
        <v>98.5</v>
      </c>
      <c r="G151" s="20">
        <v>58</v>
      </c>
      <c r="H151" s="20">
        <v>99.240000000000009</v>
      </c>
      <c r="I151" s="20">
        <v>98.13</v>
      </c>
      <c r="M151"/>
      <c r="N151"/>
      <c r="O151" s="4"/>
      <c r="P151" s="5"/>
    </row>
    <row r="152" spans="1:16">
      <c r="A152" s="88">
        <v>38</v>
      </c>
      <c r="B152" s="12" t="s">
        <v>199</v>
      </c>
      <c r="C152" s="12" t="s">
        <v>125</v>
      </c>
      <c r="D152" s="20">
        <v>89.748729614823276</v>
      </c>
      <c r="E152" s="20">
        <v>92.379084967320267</v>
      </c>
      <c r="F152" s="20">
        <v>99.514563106796118</v>
      </c>
      <c r="G152" s="20">
        <v>60</v>
      </c>
      <c r="H152" s="20">
        <v>98.4</v>
      </c>
      <c r="I152" s="20">
        <v>98.45</v>
      </c>
      <c r="M152"/>
      <c r="N152"/>
      <c r="O152" s="4"/>
      <c r="P152" s="5"/>
    </row>
    <row r="153" spans="1:16">
      <c r="A153" s="89"/>
      <c r="B153" s="12" t="s">
        <v>201</v>
      </c>
      <c r="C153" s="12" t="s">
        <v>132</v>
      </c>
      <c r="D153" s="20">
        <v>89.667698685088311</v>
      </c>
      <c r="E153" s="20">
        <v>99.254907644916074</v>
      </c>
      <c r="F153" s="20">
        <v>99.45</v>
      </c>
      <c r="G153" s="20">
        <v>51.629999999999995</v>
      </c>
      <c r="H153" s="20">
        <v>99.001792890262749</v>
      </c>
      <c r="I153" s="20">
        <v>99.001792890262749</v>
      </c>
      <c r="M153"/>
      <c r="N153"/>
      <c r="O153" s="4"/>
      <c r="P153" s="5"/>
    </row>
    <row r="154" spans="1:16">
      <c r="A154" s="88">
        <v>39</v>
      </c>
      <c r="B154" s="12" t="s">
        <v>199</v>
      </c>
      <c r="C154" s="12" t="s">
        <v>117</v>
      </c>
      <c r="D154" s="20">
        <v>89.636790162532861</v>
      </c>
      <c r="E154" s="20">
        <v>98.730617479330959</v>
      </c>
      <c r="F154" s="20">
        <v>99.5</v>
      </c>
      <c r="G154" s="20">
        <v>50.8</v>
      </c>
      <c r="H154" s="20">
        <v>99.393333333333345</v>
      </c>
      <c r="I154" s="20">
        <v>99.759999999999991</v>
      </c>
      <c r="M154"/>
      <c r="N154"/>
      <c r="O154" s="4"/>
      <c r="P154" s="5"/>
    </row>
    <row r="155" spans="1:16">
      <c r="A155" s="89"/>
      <c r="B155" s="12" t="s">
        <v>223</v>
      </c>
      <c r="C155" s="12" t="s">
        <v>159</v>
      </c>
      <c r="D155" s="20">
        <v>89.565233644859816</v>
      </c>
      <c r="E155" s="20">
        <v>91.826168224299067</v>
      </c>
      <c r="F155" s="20">
        <v>100</v>
      </c>
      <c r="G155" s="20">
        <v>56</v>
      </c>
      <c r="H155" s="20">
        <v>100</v>
      </c>
      <c r="I155" s="20">
        <v>100</v>
      </c>
      <c r="M155"/>
      <c r="N155"/>
      <c r="O155" s="4"/>
      <c r="P155" s="5"/>
    </row>
    <row r="156" spans="1:16">
      <c r="A156" s="19">
        <v>40</v>
      </c>
      <c r="B156" s="12" t="s">
        <v>216</v>
      </c>
      <c r="C156" s="12" t="s">
        <v>150</v>
      </c>
      <c r="D156" s="20">
        <v>89.523636363636371</v>
      </c>
      <c r="E156" s="20">
        <v>96.618181818181824</v>
      </c>
      <c r="F156" s="20">
        <v>99.5</v>
      </c>
      <c r="G156" s="20">
        <v>52</v>
      </c>
      <c r="H156" s="20">
        <v>100</v>
      </c>
      <c r="I156" s="20">
        <v>99.5</v>
      </c>
      <c r="M156"/>
      <c r="N156"/>
      <c r="O156" s="4"/>
      <c r="P156" s="5"/>
    </row>
    <row r="157" spans="1:16">
      <c r="A157" s="88">
        <v>41</v>
      </c>
      <c r="B157" s="12" t="s">
        <v>233</v>
      </c>
      <c r="C157" s="12" t="s">
        <v>167</v>
      </c>
      <c r="D157" s="20">
        <v>89.394529505582142</v>
      </c>
      <c r="E157" s="20">
        <v>86.168102073365233</v>
      </c>
      <c r="F157" s="20">
        <v>99.95</v>
      </c>
      <c r="G157" s="20">
        <v>61.454545454545453</v>
      </c>
      <c r="H157" s="20">
        <v>99.399999999999991</v>
      </c>
      <c r="I157" s="20">
        <v>100</v>
      </c>
      <c r="M157"/>
      <c r="N157"/>
      <c r="O157" s="4"/>
      <c r="P157" s="5"/>
    </row>
    <row r="158" spans="1:16">
      <c r="A158" s="89"/>
      <c r="B158" s="12" t="s">
        <v>244</v>
      </c>
      <c r="C158" s="12" t="s">
        <v>183</v>
      </c>
      <c r="D158" s="20">
        <v>89.44</v>
      </c>
      <c r="E158" s="20">
        <v>93.7</v>
      </c>
      <c r="F158" s="20">
        <v>99.5</v>
      </c>
      <c r="G158" s="20">
        <v>54</v>
      </c>
      <c r="H158" s="20">
        <v>100</v>
      </c>
      <c r="I158" s="20">
        <v>100</v>
      </c>
      <c r="M158"/>
      <c r="N158"/>
      <c r="O158" s="4"/>
      <c r="P158" s="5"/>
    </row>
    <row r="159" spans="1:16">
      <c r="A159" s="19">
        <v>42</v>
      </c>
      <c r="B159" s="12" t="s">
        <v>199</v>
      </c>
      <c r="C159" s="12" t="s">
        <v>113</v>
      </c>
      <c r="D159" s="20">
        <v>89.011814325653148</v>
      </c>
      <c r="E159" s="20">
        <v>97.813617082811135</v>
      </c>
      <c r="F159" s="20">
        <v>99.5</v>
      </c>
      <c r="G159" s="20">
        <v>50.2</v>
      </c>
      <c r="H159" s="20">
        <v>98.787878787878796</v>
      </c>
      <c r="I159" s="20">
        <v>98.757575757575765</v>
      </c>
      <c r="M159"/>
      <c r="N159"/>
      <c r="O159" s="4"/>
      <c r="P159" s="5"/>
    </row>
    <row r="160" spans="1:16">
      <c r="A160" s="88">
        <v>43</v>
      </c>
      <c r="B160" s="12" t="s">
        <v>214</v>
      </c>
      <c r="C160" s="12" t="s">
        <v>148</v>
      </c>
      <c r="D160" s="20">
        <v>88.891400050929462</v>
      </c>
      <c r="E160" s="20">
        <v>93.137000254647319</v>
      </c>
      <c r="F160" s="20">
        <v>100</v>
      </c>
      <c r="G160" s="20">
        <v>51.929999999999993</v>
      </c>
      <c r="H160" s="20">
        <v>99.44</v>
      </c>
      <c r="I160" s="20">
        <v>99.95</v>
      </c>
      <c r="M160"/>
      <c r="N160"/>
      <c r="O160" s="4"/>
      <c r="P160" s="5"/>
    </row>
    <row r="161" spans="1:16">
      <c r="A161" s="89"/>
      <c r="B161" s="12" t="s">
        <v>226</v>
      </c>
      <c r="C161" s="12" t="s">
        <v>162</v>
      </c>
      <c r="D161" s="20">
        <v>88.937692307692302</v>
      </c>
      <c r="E161" s="20">
        <v>96</v>
      </c>
      <c r="F161" s="20">
        <v>98</v>
      </c>
      <c r="G161" s="20">
        <v>54</v>
      </c>
      <c r="H161" s="20">
        <v>98.44</v>
      </c>
      <c r="I161" s="20">
        <v>98.248461538461527</v>
      </c>
      <c r="M161"/>
      <c r="N161"/>
      <c r="O161" s="4"/>
      <c r="P161" s="5"/>
    </row>
    <row r="162" spans="1:16">
      <c r="A162" s="19">
        <v>44</v>
      </c>
      <c r="B162" s="12" t="s">
        <v>250</v>
      </c>
      <c r="C162" s="12" t="s">
        <v>189</v>
      </c>
      <c r="D162" s="20">
        <v>88.833492957746472</v>
      </c>
      <c r="E162" s="20">
        <v>84.877464788732397</v>
      </c>
      <c r="F162" s="20">
        <v>97</v>
      </c>
      <c r="G162" s="20">
        <v>66</v>
      </c>
      <c r="H162" s="20">
        <v>99.02</v>
      </c>
      <c r="I162" s="20">
        <v>97.27</v>
      </c>
      <c r="M162"/>
      <c r="N162"/>
      <c r="O162" s="4"/>
      <c r="P162" s="5"/>
    </row>
    <row r="163" spans="1:16">
      <c r="A163" s="88">
        <v>45</v>
      </c>
      <c r="B163" s="12" t="s">
        <v>199</v>
      </c>
      <c r="C163" s="12" t="s">
        <v>116</v>
      </c>
      <c r="D163" s="20">
        <v>88.740000000000009</v>
      </c>
      <c r="E163" s="20">
        <v>94.9</v>
      </c>
      <c r="F163" s="20">
        <v>100</v>
      </c>
      <c r="G163" s="20">
        <v>50</v>
      </c>
      <c r="H163" s="20">
        <v>98.800000000000011</v>
      </c>
      <c r="I163" s="20">
        <v>100</v>
      </c>
      <c r="M163"/>
      <c r="N163"/>
      <c r="O163" s="4"/>
      <c r="P163" s="5"/>
    </row>
    <row r="164" spans="1:16">
      <c r="A164" s="89"/>
      <c r="B164" s="12" t="s">
        <v>227</v>
      </c>
      <c r="C164" s="12" t="s">
        <v>163</v>
      </c>
      <c r="D164" s="20">
        <v>88.657076369793529</v>
      </c>
      <c r="E164" s="20">
        <v>85.142594963721734</v>
      </c>
      <c r="F164" s="20">
        <v>99.016393442622956</v>
      </c>
      <c r="G164" s="20">
        <v>62.23</v>
      </c>
      <c r="H164" s="20">
        <v>98.526557377049187</v>
      </c>
      <c r="I164" s="20">
        <v>98.369836065573764</v>
      </c>
      <c r="M164"/>
      <c r="N164"/>
      <c r="O164" s="4"/>
      <c r="P164" s="5"/>
    </row>
    <row r="165" spans="1:16">
      <c r="A165" s="19">
        <v>46</v>
      </c>
      <c r="B165" s="12" t="s">
        <v>199</v>
      </c>
      <c r="C165" s="12" t="s">
        <v>115</v>
      </c>
      <c r="D165" s="20">
        <v>88.524274123442495</v>
      </c>
      <c r="E165" s="20">
        <v>97.9</v>
      </c>
      <c r="F165" s="20">
        <v>99.95</v>
      </c>
      <c r="G165" s="20">
        <v>45.411764705882348</v>
      </c>
      <c r="H165" s="20">
        <v>99.408866995073893</v>
      </c>
      <c r="I165" s="20">
        <v>99.950738916256157</v>
      </c>
      <c r="M165"/>
      <c r="N165"/>
      <c r="O165" s="4"/>
      <c r="P165" s="5"/>
    </row>
    <row r="166" spans="1:16">
      <c r="A166" s="19">
        <v>47</v>
      </c>
      <c r="B166" s="12" t="s">
        <v>205</v>
      </c>
      <c r="C166" s="12" t="s">
        <v>136</v>
      </c>
      <c r="D166" s="20">
        <v>88.37487140310671</v>
      </c>
      <c r="E166" s="20">
        <v>97.631932773109241</v>
      </c>
      <c r="F166" s="20">
        <v>99.5</v>
      </c>
      <c r="G166" s="20">
        <v>46</v>
      </c>
      <c r="H166" s="20">
        <v>99.242424242424249</v>
      </c>
      <c r="I166" s="20">
        <v>99.5</v>
      </c>
      <c r="M166"/>
      <c r="N166"/>
      <c r="O166" s="4"/>
      <c r="P166" s="5"/>
    </row>
    <row r="167" spans="1:16">
      <c r="A167" s="88">
        <v>48</v>
      </c>
      <c r="B167" s="12" t="s">
        <v>199</v>
      </c>
      <c r="C167" s="12" t="s">
        <v>308</v>
      </c>
      <c r="D167" s="20">
        <v>88.251902866522599</v>
      </c>
      <c r="E167" s="20">
        <v>97.468984346559893</v>
      </c>
      <c r="F167" s="20">
        <v>99.95</v>
      </c>
      <c r="G167" s="20">
        <v>44</v>
      </c>
      <c r="H167" s="20">
        <v>99.860529986053024</v>
      </c>
      <c r="I167" s="20">
        <v>99.98</v>
      </c>
      <c r="M167"/>
      <c r="N167"/>
      <c r="O167" s="4"/>
      <c r="P167" s="5"/>
    </row>
    <row r="168" spans="1:16">
      <c r="A168" s="91"/>
      <c r="B168" s="12" t="s">
        <v>219</v>
      </c>
      <c r="C168" s="12" t="s">
        <v>153</v>
      </c>
      <c r="D168" s="20">
        <v>88.32116328116328</v>
      </c>
      <c r="E168" s="20">
        <v>93.582539682539689</v>
      </c>
      <c r="F168" s="20">
        <v>99.45054945054946</v>
      </c>
      <c r="G168" s="20">
        <v>49.272727272727266</v>
      </c>
      <c r="H168" s="20">
        <v>100</v>
      </c>
      <c r="I168" s="20">
        <v>99.3</v>
      </c>
      <c r="M168"/>
      <c r="N168"/>
      <c r="O168" s="4"/>
      <c r="P168" s="5"/>
    </row>
    <row r="169" spans="1:16">
      <c r="A169" s="89"/>
      <c r="B169" s="12" t="s">
        <v>239</v>
      </c>
      <c r="C169" s="12" t="s">
        <v>177</v>
      </c>
      <c r="D169" s="20">
        <v>88.25173031095612</v>
      </c>
      <c r="E169" s="20">
        <v>92.41612903225807</v>
      </c>
      <c r="F169" s="20">
        <v>97.522522522522522</v>
      </c>
      <c r="G169" s="20">
        <v>52</v>
      </c>
      <c r="H169" s="20">
        <v>99.44</v>
      </c>
      <c r="I169" s="20">
        <v>99.88</v>
      </c>
      <c r="M169"/>
      <c r="N169"/>
      <c r="O169" s="4"/>
      <c r="P169" s="5"/>
    </row>
    <row r="170" spans="1:16">
      <c r="A170" s="88">
        <v>49</v>
      </c>
      <c r="B170" s="12" t="s">
        <v>199</v>
      </c>
      <c r="C170" s="12" t="s">
        <v>124</v>
      </c>
      <c r="D170" s="20">
        <v>88.13554890678941</v>
      </c>
      <c r="E170" s="20">
        <v>95.837744533947074</v>
      </c>
      <c r="F170" s="20">
        <v>100</v>
      </c>
      <c r="G170" s="20">
        <v>46</v>
      </c>
      <c r="H170" s="20">
        <v>98.84</v>
      </c>
      <c r="I170" s="20">
        <v>100</v>
      </c>
      <c r="M170"/>
      <c r="N170"/>
      <c r="O170" s="4"/>
      <c r="P170" s="5"/>
    </row>
    <row r="171" spans="1:16">
      <c r="A171" s="89"/>
      <c r="B171" s="12" t="s">
        <v>247</v>
      </c>
      <c r="C171" s="12" t="s">
        <v>186</v>
      </c>
      <c r="D171" s="20">
        <v>88.100444444444449</v>
      </c>
      <c r="E171" s="20">
        <v>94.522222222222226</v>
      </c>
      <c r="F171" s="20">
        <v>100</v>
      </c>
      <c r="G171" s="20">
        <v>46</v>
      </c>
      <c r="H171" s="20">
        <v>100</v>
      </c>
      <c r="I171" s="20">
        <v>99.98</v>
      </c>
      <c r="M171"/>
      <c r="N171"/>
      <c r="O171" s="4"/>
      <c r="P171" s="5"/>
    </row>
    <row r="172" spans="1:16">
      <c r="A172" s="19">
        <v>50</v>
      </c>
      <c r="B172" s="12" t="s">
        <v>233</v>
      </c>
      <c r="C172" s="12" t="s">
        <v>170</v>
      </c>
      <c r="D172" s="20">
        <v>88.036000000000001</v>
      </c>
      <c r="E172" s="20">
        <v>94.3</v>
      </c>
      <c r="F172" s="20">
        <v>99.95</v>
      </c>
      <c r="G172" s="20">
        <v>46</v>
      </c>
      <c r="H172" s="20">
        <v>99.98</v>
      </c>
      <c r="I172" s="20">
        <v>99.95</v>
      </c>
      <c r="M172"/>
      <c r="N172"/>
      <c r="O172" s="4"/>
      <c r="P172" s="5"/>
    </row>
    <row r="173" spans="1:16">
      <c r="A173" s="19">
        <v>51</v>
      </c>
      <c r="B173" s="12" t="s">
        <v>228</v>
      </c>
      <c r="C173" s="12" t="s">
        <v>320</v>
      </c>
      <c r="D173" s="20">
        <v>87.856265193370163</v>
      </c>
      <c r="E173" s="20">
        <v>94</v>
      </c>
      <c r="F173" s="20">
        <v>99.516574585635368</v>
      </c>
      <c r="G173" s="20">
        <v>46</v>
      </c>
      <c r="H173" s="20">
        <v>99.88475138121548</v>
      </c>
      <c r="I173" s="20">
        <v>99.88</v>
      </c>
      <c r="M173"/>
      <c r="N173"/>
      <c r="O173" s="4"/>
      <c r="P173" s="5"/>
    </row>
    <row r="174" spans="1:16">
      <c r="A174" s="19">
        <v>52</v>
      </c>
      <c r="B174" s="12" t="s">
        <v>233</v>
      </c>
      <c r="C174" s="12" t="s">
        <v>169</v>
      </c>
      <c r="D174" s="20">
        <v>87.609196544859472</v>
      </c>
      <c r="E174" s="20">
        <v>96.322228970543577</v>
      </c>
      <c r="F174" s="20">
        <v>99</v>
      </c>
      <c r="G174" s="20">
        <v>45.67</v>
      </c>
      <c r="H174" s="20">
        <v>98.409129129129141</v>
      </c>
      <c r="I174" s="20">
        <v>98.644624624624612</v>
      </c>
      <c r="M174"/>
      <c r="N174"/>
      <c r="O174" s="4"/>
      <c r="P174" s="5"/>
    </row>
    <row r="175" spans="1:16">
      <c r="A175" s="88">
        <v>53</v>
      </c>
      <c r="B175" s="12" t="s">
        <v>199</v>
      </c>
      <c r="C175" s="12" t="s">
        <v>114</v>
      </c>
      <c r="D175" s="20">
        <v>87.472002132764601</v>
      </c>
      <c r="E175" s="20">
        <v>97.058357771261001</v>
      </c>
      <c r="F175" s="20">
        <v>99.9</v>
      </c>
      <c r="G175" s="20">
        <v>42.629999999999995</v>
      </c>
      <c r="H175" s="20">
        <v>98.621487603305795</v>
      </c>
      <c r="I175" s="20">
        <v>99.150165289256194</v>
      </c>
      <c r="M175"/>
      <c r="N175"/>
      <c r="O175" s="4"/>
      <c r="P175" s="5"/>
    </row>
    <row r="176" spans="1:16">
      <c r="A176" s="89"/>
      <c r="B176" s="12" t="s">
        <v>204</v>
      </c>
      <c r="C176" s="12" t="s">
        <v>135</v>
      </c>
      <c r="D176" s="20">
        <v>87.538912280701751</v>
      </c>
      <c r="E176" s="20">
        <v>88.324561403508767</v>
      </c>
      <c r="F176" s="20">
        <v>100</v>
      </c>
      <c r="G176" s="20">
        <v>50.07</v>
      </c>
      <c r="H176" s="20">
        <v>100</v>
      </c>
      <c r="I176" s="20">
        <v>99.3</v>
      </c>
      <c r="M176"/>
      <c r="N176"/>
      <c r="O176" s="4"/>
      <c r="P176" s="5"/>
    </row>
    <row r="177" spans="1:16">
      <c r="A177" s="19">
        <v>54</v>
      </c>
      <c r="B177" s="12" t="s">
        <v>249</v>
      </c>
      <c r="C177" s="12" t="s">
        <v>188</v>
      </c>
      <c r="D177" s="20">
        <v>87.42</v>
      </c>
      <c r="E177" s="20">
        <v>94</v>
      </c>
      <c r="F177" s="20">
        <v>100</v>
      </c>
      <c r="G177" s="20">
        <v>45</v>
      </c>
      <c r="H177" s="20">
        <v>99.240000000000009</v>
      </c>
      <c r="I177" s="20">
        <v>98.86</v>
      </c>
      <c r="M177"/>
      <c r="N177"/>
      <c r="O177" s="4"/>
      <c r="P177" s="5"/>
    </row>
    <row r="178" spans="1:16">
      <c r="A178" s="19">
        <v>55</v>
      </c>
      <c r="B178" s="12" t="s">
        <v>199</v>
      </c>
      <c r="C178" s="12" t="s">
        <v>127</v>
      </c>
      <c r="D178" s="20">
        <v>87.101897233201584</v>
      </c>
      <c r="E178" s="20">
        <v>96.2</v>
      </c>
      <c r="F178" s="20">
        <v>97</v>
      </c>
      <c r="G178" s="20">
        <v>46</v>
      </c>
      <c r="H178" s="20">
        <v>98.04948616600791</v>
      </c>
      <c r="I178" s="20">
        <v>98.26</v>
      </c>
      <c r="M178"/>
      <c r="N178"/>
      <c r="O178" s="4"/>
      <c r="P178" s="5"/>
    </row>
    <row r="179" spans="1:16">
      <c r="A179" s="19">
        <v>56</v>
      </c>
      <c r="B179" s="12" t="s">
        <v>242</v>
      </c>
      <c r="C179" s="12" t="s">
        <v>180</v>
      </c>
      <c r="D179" s="20">
        <v>86.928720292316399</v>
      </c>
      <c r="E179" s="20">
        <v>93.623601461582012</v>
      </c>
      <c r="F179" s="20">
        <v>99.5</v>
      </c>
      <c r="G179" s="20">
        <v>44</v>
      </c>
      <c r="H179" s="20">
        <v>99.02</v>
      </c>
      <c r="I179" s="20">
        <v>98.5</v>
      </c>
      <c r="M179"/>
      <c r="N179"/>
      <c r="O179" s="4"/>
    </row>
    <row r="180" spans="1:16">
      <c r="A180" s="19">
        <v>57</v>
      </c>
      <c r="B180" s="12" t="s">
        <v>199</v>
      </c>
      <c r="C180" s="12" t="s">
        <v>309</v>
      </c>
      <c r="D180" s="20">
        <v>86.742962962962963</v>
      </c>
      <c r="E180" s="20">
        <v>83.955555555555549</v>
      </c>
      <c r="F180" s="20">
        <v>99</v>
      </c>
      <c r="G180" s="20">
        <v>52</v>
      </c>
      <c r="H180" s="20">
        <v>99.629629629629633</v>
      </c>
      <c r="I180" s="20">
        <v>99.129629629629633</v>
      </c>
      <c r="N180" s="4"/>
      <c r="O180" s="4"/>
    </row>
    <row r="181" spans="1:16">
      <c r="A181" s="19">
        <v>58</v>
      </c>
      <c r="B181" s="12" t="s">
        <v>143</v>
      </c>
      <c r="C181" s="12" t="s">
        <v>144</v>
      </c>
      <c r="D181" s="20">
        <v>86.49588516746411</v>
      </c>
      <c r="E181" s="20">
        <v>94.545454545454547</v>
      </c>
      <c r="F181" s="20">
        <v>99</v>
      </c>
      <c r="G181" s="20">
        <v>40.666666666666664</v>
      </c>
      <c r="H181" s="20">
        <v>98.449122807017545</v>
      </c>
      <c r="I181" s="20">
        <v>99.818181818181813</v>
      </c>
      <c r="N181" s="4"/>
      <c r="O181" s="4"/>
    </row>
    <row r="182" spans="1:16">
      <c r="A182" s="19">
        <v>59</v>
      </c>
      <c r="B182" s="12" t="s">
        <v>234</v>
      </c>
      <c r="C182" s="12" t="s">
        <v>171</v>
      </c>
      <c r="D182" s="20">
        <v>86.119584208793498</v>
      </c>
      <c r="E182" s="20">
        <v>89.715063901110398</v>
      </c>
      <c r="F182" s="20">
        <v>100</v>
      </c>
      <c r="G182" s="20">
        <v>42</v>
      </c>
      <c r="H182" s="20">
        <v>99.642857142857139</v>
      </c>
      <c r="I182" s="20">
        <v>99.240000000000009</v>
      </c>
      <c r="N182" s="4"/>
      <c r="O182" s="4"/>
    </row>
    <row r="183" spans="1:16">
      <c r="A183" s="88">
        <v>60</v>
      </c>
      <c r="B183" s="12" t="s">
        <v>199</v>
      </c>
      <c r="C183" s="12" t="s">
        <v>324</v>
      </c>
      <c r="D183" s="20">
        <v>85.93813537383889</v>
      </c>
      <c r="E183" s="20">
        <v>95.644696969696966</v>
      </c>
      <c r="F183" s="20">
        <v>98.5</v>
      </c>
      <c r="G183" s="20">
        <v>38.200000000000003</v>
      </c>
      <c r="H183" s="20">
        <v>98.771993299832516</v>
      </c>
      <c r="I183" s="20">
        <v>98.573986599664991</v>
      </c>
      <c r="N183" s="4"/>
      <c r="O183" s="4"/>
    </row>
    <row r="184" spans="1:16">
      <c r="A184" s="89"/>
      <c r="B184" s="12" t="s">
        <v>246</v>
      </c>
      <c r="C184" s="12" t="s">
        <v>185</v>
      </c>
      <c r="D184" s="20">
        <v>85.882185503414846</v>
      </c>
      <c r="E184" s="20">
        <v>93.609803921568613</v>
      </c>
      <c r="F184" s="20">
        <v>99.5</v>
      </c>
      <c r="G184" s="20">
        <v>38</v>
      </c>
      <c r="H184" s="20">
        <v>99.550561797752806</v>
      </c>
      <c r="I184" s="20">
        <v>98.750561797752809</v>
      </c>
      <c r="N184" s="4"/>
      <c r="O184" s="4"/>
    </row>
    <row r="185" spans="1:16">
      <c r="A185" s="19">
        <v>61</v>
      </c>
      <c r="B185" s="12" t="s">
        <v>199</v>
      </c>
      <c r="C185" s="12" t="s">
        <v>120</v>
      </c>
      <c r="D185" s="20">
        <v>85.288585048754072</v>
      </c>
      <c r="E185" s="20">
        <v>92.718309859154942</v>
      </c>
      <c r="F185" s="20">
        <v>99.5</v>
      </c>
      <c r="G185" s="20">
        <v>36</v>
      </c>
      <c r="H185" s="20">
        <v>99.384615384615387</v>
      </c>
      <c r="I185" s="20">
        <v>98.84</v>
      </c>
      <c r="N185" s="4"/>
      <c r="O185" s="4"/>
    </row>
    <row r="186" spans="1:16">
      <c r="A186" s="19">
        <v>62</v>
      </c>
      <c r="B186" s="12" t="s">
        <v>200</v>
      </c>
      <c r="C186" s="12" t="s">
        <v>129</v>
      </c>
      <c r="D186" s="20">
        <v>85.245045045045046</v>
      </c>
      <c r="E186" s="20">
        <v>96.725225225225216</v>
      </c>
      <c r="F186" s="20">
        <v>99.5</v>
      </c>
      <c r="G186" s="20">
        <v>30</v>
      </c>
      <c r="H186" s="20">
        <v>100</v>
      </c>
      <c r="I186" s="20">
        <v>100</v>
      </c>
      <c r="N186" s="4"/>
      <c r="O186" s="4"/>
    </row>
    <row r="187" spans="1:16">
      <c r="A187" s="19">
        <v>63</v>
      </c>
      <c r="B187" s="12" t="s">
        <v>213</v>
      </c>
      <c r="C187" s="12" t="s">
        <v>147</v>
      </c>
      <c r="D187" s="20">
        <v>85.060475342973675</v>
      </c>
      <c r="E187" s="20">
        <v>96.555172413793116</v>
      </c>
      <c r="F187" s="20">
        <v>98.5</v>
      </c>
      <c r="G187" s="20">
        <v>32</v>
      </c>
      <c r="H187" s="20">
        <v>99.569892473118273</v>
      </c>
      <c r="I187" s="20">
        <v>98.677311827956984</v>
      </c>
      <c r="N187" s="4"/>
      <c r="O187" s="4"/>
    </row>
    <row r="188" spans="1:16">
      <c r="A188" s="19">
        <v>64</v>
      </c>
      <c r="B188" s="12" t="s">
        <v>243</v>
      </c>
      <c r="C188" s="12" t="s">
        <v>181</v>
      </c>
      <c r="D188" s="20">
        <v>85.120860215053753</v>
      </c>
      <c r="E188" s="20">
        <v>84.304301075268825</v>
      </c>
      <c r="F188" s="20">
        <v>98</v>
      </c>
      <c r="G188" s="20">
        <v>44.5</v>
      </c>
      <c r="H188" s="20">
        <v>99.6</v>
      </c>
      <c r="I188" s="20">
        <v>99.2</v>
      </c>
      <c r="N188" s="4"/>
      <c r="O188" s="4"/>
    </row>
    <row r="189" spans="1:16">
      <c r="A189" s="88">
        <v>65</v>
      </c>
      <c r="B189" s="12" t="s">
        <v>222</v>
      </c>
      <c r="C189" s="12" t="s">
        <v>157</v>
      </c>
      <c r="D189" s="20">
        <v>84.867627530364373</v>
      </c>
      <c r="E189" s="20">
        <v>91.978137651821868</v>
      </c>
      <c r="F189" s="20">
        <v>95.5</v>
      </c>
      <c r="G189" s="20">
        <v>46</v>
      </c>
      <c r="H189" s="20">
        <v>96.02000000000001</v>
      </c>
      <c r="I189" s="20">
        <v>94.84</v>
      </c>
      <c r="N189" s="4"/>
      <c r="O189" s="4"/>
    </row>
    <row r="190" spans="1:16">
      <c r="A190" s="91"/>
      <c r="B190" s="12" t="s">
        <v>199</v>
      </c>
      <c r="C190" s="12" t="s">
        <v>126</v>
      </c>
      <c r="D190" s="20">
        <v>83.902000000000001</v>
      </c>
      <c r="E190" s="20">
        <v>83.3</v>
      </c>
      <c r="F190" s="20">
        <v>99.5</v>
      </c>
      <c r="G190" s="20">
        <v>38</v>
      </c>
      <c r="H190" s="20">
        <v>99.56</v>
      </c>
      <c r="I190" s="20">
        <v>99.15</v>
      </c>
      <c r="O190" s="4"/>
    </row>
    <row r="191" spans="1:16">
      <c r="A191" s="89"/>
      <c r="B191" s="12" t="s">
        <v>238</v>
      </c>
      <c r="C191" s="12" t="s">
        <v>176</v>
      </c>
      <c r="D191" s="20">
        <v>83.932594856124268</v>
      </c>
      <c r="E191" s="20">
        <v>95.162974280621341</v>
      </c>
      <c r="F191" s="20">
        <v>97.5</v>
      </c>
      <c r="G191" s="20">
        <v>30</v>
      </c>
      <c r="H191" s="20">
        <v>99</v>
      </c>
      <c r="I191" s="20">
        <v>98</v>
      </c>
      <c r="O191" s="4"/>
    </row>
    <row r="192" spans="1:16">
      <c r="A192" s="19">
        <v>66</v>
      </c>
      <c r="B192" s="12" t="s">
        <v>228</v>
      </c>
      <c r="C192" s="12" t="s">
        <v>321</v>
      </c>
      <c r="D192" s="20">
        <v>82.500728373364581</v>
      </c>
      <c r="E192" s="20">
        <v>78.361111111111114</v>
      </c>
      <c r="F192" s="20">
        <v>99.95</v>
      </c>
      <c r="G192" s="20">
        <v>36</v>
      </c>
      <c r="H192" s="20">
        <v>98.242530755711783</v>
      </c>
      <c r="I192" s="20">
        <v>99.95</v>
      </c>
      <c r="O192" s="4"/>
    </row>
    <row r="193" spans="1:15">
      <c r="A193" s="88">
        <v>67</v>
      </c>
      <c r="B193" s="12" t="s">
        <v>206</v>
      </c>
      <c r="C193" s="12" t="s">
        <v>137</v>
      </c>
      <c r="D193" s="20">
        <v>82.44375939849624</v>
      </c>
      <c r="E193" s="20">
        <v>82.647368421052633</v>
      </c>
      <c r="F193" s="20">
        <v>97.5</v>
      </c>
      <c r="G193" s="20">
        <v>38</v>
      </c>
      <c r="H193" s="20">
        <v>99</v>
      </c>
      <c r="I193" s="20">
        <v>95.071428571428569</v>
      </c>
      <c r="O193" s="4"/>
    </row>
    <row r="194" spans="1:15">
      <c r="A194" s="91"/>
      <c r="B194" s="12" t="s">
        <v>215</v>
      </c>
      <c r="C194" s="12" t="s">
        <v>149</v>
      </c>
      <c r="D194" s="20">
        <v>82.394100539811078</v>
      </c>
      <c r="E194" s="20">
        <v>91.804605263157896</v>
      </c>
      <c r="F194" s="20">
        <v>99.5</v>
      </c>
      <c r="G194" s="20">
        <v>30</v>
      </c>
      <c r="H194" s="20">
        <v>95.42</v>
      </c>
      <c r="I194" s="20">
        <v>95.245897435897433</v>
      </c>
      <c r="O194" s="4"/>
    </row>
    <row r="195" spans="1:15">
      <c r="A195" s="89"/>
      <c r="B195" s="12" t="s">
        <v>245</v>
      </c>
      <c r="C195" s="12" t="s">
        <v>184</v>
      </c>
      <c r="D195" s="20">
        <v>82.390367346938774</v>
      </c>
      <c r="E195" s="20">
        <v>96.591836734693885</v>
      </c>
      <c r="F195" s="20">
        <v>100</v>
      </c>
      <c r="G195" s="20">
        <v>16</v>
      </c>
      <c r="H195" s="20">
        <v>99.36</v>
      </c>
      <c r="I195" s="20">
        <v>100</v>
      </c>
      <c r="O195" s="4"/>
    </row>
    <row r="196" spans="1:15">
      <c r="A196" s="19">
        <v>68</v>
      </c>
      <c r="B196" s="12" t="s">
        <v>234</v>
      </c>
      <c r="C196" s="12" t="s">
        <v>172</v>
      </c>
      <c r="D196" s="20">
        <v>81.834428571428575</v>
      </c>
      <c r="E196" s="20">
        <v>73.232142857142861</v>
      </c>
      <c r="F196" s="20">
        <v>99.5</v>
      </c>
      <c r="G196" s="20">
        <v>38</v>
      </c>
      <c r="H196" s="20">
        <v>99.64</v>
      </c>
      <c r="I196" s="20">
        <v>98.800000000000011</v>
      </c>
      <c r="N196" s="4"/>
      <c r="O196" s="4"/>
    </row>
    <row r="197" spans="1:15">
      <c r="A197" s="19">
        <v>69</v>
      </c>
      <c r="B197" s="12" t="s">
        <v>248</v>
      </c>
      <c r="C197" s="12" t="s">
        <v>187</v>
      </c>
      <c r="D197" s="20">
        <v>81.482616822429904</v>
      </c>
      <c r="E197" s="20">
        <v>92.413084112149534</v>
      </c>
      <c r="F197" s="20">
        <v>99</v>
      </c>
      <c r="G197" s="20">
        <v>16</v>
      </c>
      <c r="H197" s="20">
        <v>100</v>
      </c>
      <c r="I197" s="20">
        <v>100</v>
      </c>
      <c r="N197" s="4"/>
      <c r="O197" s="4"/>
    </row>
    <row r="198" spans="1:15">
      <c r="A198" s="19">
        <v>70</v>
      </c>
      <c r="B198" s="12" t="s">
        <v>209</v>
      </c>
      <c r="C198" s="12" t="s">
        <v>311</v>
      </c>
      <c r="D198" s="20">
        <v>80.302185792349718</v>
      </c>
      <c r="E198" s="20">
        <v>92.294262295081978</v>
      </c>
      <c r="F198" s="20">
        <v>98</v>
      </c>
      <c r="G198" s="20">
        <v>17.93</v>
      </c>
      <c r="H198" s="20">
        <v>98.239047619047625</v>
      </c>
      <c r="I198" s="20">
        <v>95.047619047619037</v>
      </c>
      <c r="N198" s="4"/>
      <c r="O198" s="4"/>
    </row>
    <row r="199" spans="1:15">
      <c r="A199" s="19">
        <v>71</v>
      </c>
      <c r="B199" s="12" t="s">
        <v>212</v>
      </c>
      <c r="C199" s="12" t="s">
        <v>146</v>
      </c>
      <c r="D199" s="20">
        <v>78.012307692307701</v>
      </c>
      <c r="E199" s="20">
        <v>91.6</v>
      </c>
      <c r="F199" s="20">
        <v>98.461538461538453</v>
      </c>
      <c r="G199" s="20">
        <v>6</v>
      </c>
      <c r="H199" s="20">
        <v>97.000000000000014</v>
      </c>
      <c r="I199" s="20">
        <v>97</v>
      </c>
      <c r="N199" s="4"/>
    </row>
    <row r="200" spans="1:15">
      <c r="A200" s="83" t="s">
        <v>310</v>
      </c>
      <c r="B200" s="84"/>
      <c r="C200" s="85"/>
      <c r="D200" s="25">
        <f>AVERAGE(D104:D199)</f>
        <v>90.056628483756342</v>
      </c>
      <c r="E200" s="25">
        <f t="shared" ref="E200:H200" si="48">AVERAGE(E104:E199)</f>
        <v>93.703482928706606</v>
      </c>
      <c r="F200" s="25">
        <f t="shared" si="48"/>
        <v>99.20962400255938</v>
      </c>
      <c r="G200" s="25">
        <f>AVERAGE(G104:G199)</f>
        <v>59.115487525138256</v>
      </c>
      <c r="H200" s="25">
        <f t="shared" si="48"/>
        <v>99.197782319757223</v>
      </c>
      <c r="I200" s="25">
        <f>AVERAGE(I104:I199)</f>
        <v>99.056765642620107</v>
      </c>
    </row>
    <row r="201" spans="1:15">
      <c r="F201" s="5"/>
    </row>
    <row r="202" spans="1:15">
      <c r="D202" s="5"/>
      <c r="F202" s="5"/>
      <c r="G202" s="5"/>
      <c r="H202" s="5"/>
      <c r="I202" s="5"/>
    </row>
    <row r="203" spans="1:15">
      <c r="F203" s="5"/>
      <c r="G203" s="5"/>
      <c r="H203" s="5"/>
      <c r="I203" s="5"/>
    </row>
    <row r="210" spans="3:3">
      <c r="C210" s="5"/>
    </row>
    <row r="211" spans="3:3">
      <c r="C211" s="5"/>
    </row>
    <row r="212" spans="3:3">
      <c r="C212" s="5"/>
    </row>
    <row r="213" spans="3:3">
      <c r="C213" s="5"/>
    </row>
    <row r="214" spans="3:3">
      <c r="C214" s="5"/>
    </row>
    <row r="215" spans="3:3">
      <c r="C215" s="5"/>
    </row>
    <row r="216" spans="3:3">
      <c r="C216" s="5"/>
    </row>
    <row r="217" spans="3:3">
      <c r="C217" s="5"/>
    </row>
    <row r="218" spans="3:3">
      <c r="C218" s="5"/>
    </row>
    <row r="219" spans="3:3">
      <c r="C219" s="5"/>
    </row>
    <row r="220" spans="3:3">
      <c r="C220" s="5"/>
    </row>
    <row r="221" spans="3:3">
      <c r="C221" s="5"/>
    </row>
    <row r="222" spans="3:3">
      <c r="C222" s="5"/>
    </row>
    <row r="223" spans="3:3">
      <c r="C223" s="5"/>
    </row>
    <row r="224" spans="3:3">
      <c r="C224" s="5"/>
    </row>
    <row r="225" spans="3:3">
      <c r="C225" s="5"/>
    </row>
    <row r="226" spans="3:3">
      <c r="C226" s="5"/>
    </row>
    <row r="227" spans="3:3">
      <c r="C227" s="5"/>
    </row>
    <row r="228" spans="3:3">
      <c r="C228" s="5"/>
    </row>
    <row r="229" spans="3:3">
      <c r="C229" s="5"/>
    </row>
    <row r="230" spans="3:3">
      <c r="C230" s="5"/>
    </row>
    <row r="231" spans="3:3">
      <c r="C231" s="5"/>
    </row>
    <row r="232" spans="3:3">
      <c r="C232" s="5"/>
    </row>
    <row r="233" spans="3:3">
      <c r="C233" s="5"/>
    </row>
    <row r="234" spans="3:3">
      <c r="C234" s="5"/>
    </row>
    <row r="235" spans="3:3">
      <c r="C235" s="5"/>
    </row>
    <row r="236" spans="3:3">
      <c r="C236" s="5"/>
    </row>
    <row r="237" spans="3:3">
      <c r="C237" s="5"/>
    </row>
    <row r="238" spans="3:3">
      <c r="C238" s="5"/>
    </row>
    <row r="239" spans="3:3">
      <c r="C239" s="5"/>
    </row>
    <row r="240" spans="3:3">
      <c r="C240" s="5"/>
    </row>
    <row r="241" spans="3:3">
      <c r="C241" s="5"/>
    </row>
    <row r="242" spans="3:3">
      <c r="C242" s="5"/>
    </row>
    <row r="243" spans="3:3">
      <c r="C243" s="5"/>
    </row>
    <row r="244" spans="3:3">
      <c r="C244" s="5"/>
    </row>
    <row r="245" spans="3:3">
      <c r="C245" s="5"/>
    </row>
    <row r="246" spans="3:3">
      <c r="C246" s="5"/>
    </row>
    <row r="247" spans="3:3">
      <c r="C247" s="5"/>
    </row>
    <row r="248" spans="3:3">
      <c r="C248" s="5"/>
    </row>
    <row r="249" spans="3:3">
      <c r="C249" s="5"/>
    </row>
    <row r="250" spans="3:3">
      <c r="C250" s="5"/>
    </row>
    <row r="251" spans="3:3">
      <c r="C251" s="5"/>
    </row>
    <row r="252" spans="3:3">
      <c r="C252" s="5"/>
    </row>
    <row r="253" spans="3:3">
      <c r="C253" s="5"/>
    </row>
    <row r="254" spans="3:3">
      <c r="C254" s="5"/>
    </row>
    <row r="255" spans="3:3">
      <c r="C255" s="5"/>
    </row>
    <row r="256" spans="3:3">
      <c r="C256" s="5"/>
    </row>
    <row r="257" spans="3:3">
      <c r="C257" s="5"/>
    </row>
    <row r="258" spans="3:3">
      <c r="C258" s="5"/>
    </row>
    <row r="259" spans="3:3">
      <c r="C259" s="5"/>
    </row>
    <row r="260" spans="3:3">
      <c r="C260" s="5"/>
    </row>
    <row r="261" spans="3:3">
      <c r="C261" s="5"/>
    </row>
    <row r="262" spans="3:3">
      <c r="C262" s="5"/>
    </row>
    <row r="263" spans="3:3">
      <c r="C263" s="5"/>
    </row>
    <row r="264" spans="3:3">
      <c r="C264" s="5"/>
    </row>
    <row r="265" spans="3:3">
      <c r="C265" s="5"/>
    </row>
    <row r="266" spans="3:3">
      <c r="C266" s="5"/>
    </row>
    <row r="267" spans="3:3">
      <c r="C267" s="5"/>
    </row>
    <row r="268" spans="3:3">
      <c r="C268" s="5"/>
    </row>
    <row r="269" spans="3:3">
      <c r="C269" s="5"/>
    </row>
    <row r="270" spans="3:3">
      <c r="C270" s="5"/>
    </row>
    <row r="271" spans="3:3">
      <c r="C271" s="5"/>
    </row>
    <row r="440" spans="14:14">
      <c r="N440" s="4"/>
    </row>
    <row r="441" spans="14:14">
      <c r="N441" s="4"/>
    </row>
    <row r="442" spans="14:14">
      <c r="N442" s="4"/>
    </row>
    <row r="443" spans="14:14">
      <c r="N443" s="4"/>
    </row>
    <row r="444" spans="14:14">
      <c r="N444" s="4"/>
    </row>
    <row r="445" spans="14:14">
      <c r="N445" s="4"/>
    </row>
    <row r="446" spans="14:14">
      <c r="N446" s="4"/>
    </row>
    <row r="447" spans="14:14">
      <c r="N447" s="4"/>
    </row>
    <row r="448" spans="14:14">
      <c r="N448" s="4"/>
    </row>
    <row r="449" spans="14:14">
      <c r="N449" s="4"/>
    </row>
    <row r="450" spans="14:14">
      <c r="N450" s="4"/>
    </row>
    <row r="451" spans="14:14">
      <c r="N451" s="4"/>
    </row>
    <row r="452" spans="14:14">
      <c r="N452" s="4"/>
    </row>
    <row r="453" spans="14:14">
      <c r="N453" s="4"/>
    </row>
    <row r="454" spans="14:14">
      <c r="N454" s="4"/>
    </row>
    <row r="455" spans="14:14">
      <c r="N455" s="4"/>
    </row>
    <row r="456" spans="14:14">
      <c r="N456" s="4"/>
    </row>
    <row r="457" spans="14:14">
      <c r="N457" s="4"/>
    </row>
    <row r="458" spans="14:14">
      <c r="N458" s="4"/>
    </row>
    <row r="459" spans="14:14">
      <c r="N459" s="4"/>
    </row>
    <row r="460" spans="14:14">
      <c r="N460" s="4"/>
    </row>
    <row r="461" spans="14:14">
      <c r="N461" s="4"/>
    </row>
    <row r="462" spans="14:14">
      <c r="N462" s="4"/>
    </row>
    <row r="463" spans="14:14">
      <c r="N463" s="4"/>
    </row>
    <row r="464" spans="14:14">
      <c r="N464" s="4"/>
    </row>
    <row r="465" spans="14:14">
      <c r="N465" s="4"/>
    </row>
    <row r="466" spans="14:14">
      <c r="N466" s="4"/>
    </row>
    <row r="467" spans="14:14">
      <c r="N467" s="4"/>
    </row>
    <row r="468" spans="14:14">
      <c r="N468" s="4"/>
    </row>
    <row r="469" spans="14:14">
      <c r="N469" s="4"/>
    </row>
    <row r="470" spans="14:14">
      <c r="N470" s="4"/>
    </row>
    <row r="471" spans="14:14">
      <c r="N471" s="4"/>
    </row>
    <row r="472" spans="14:14">
      <c r="N472" s="4"/>
    </row>
    <row r="473" spans="14:14">
      <c r="N473" s="4"/>
    </row>
    <row r="474" spans="14:14">
      <c r="N474" s="4"/>
    </row>
    <row r="475" spans="14:14">
      <c r="N475" s="4"/>
    </row>
    <row r="476" spans="14:14">
      <c r="N476" s="4"/>
    </row>
    <row r="477" spans="14:14">
      <c r="N477" s="4"/>
    </row>
    <row r="478" spans="14:14">
      <c r="N478" s="4"/>
    </row>
    <row r="479" spans="14:14">
      <c r="N479" s="4"/>
    </row>
    <row r="480" spans="14:14">
      <c r="N480" s="4"/>
    </row>
    <row r="481" spans="14:14">
      <c r="N481" s="4"/>
    </row>
    <row r="482" spans="14:14">
      <c r="N482" s="4"/>
    </row>
    <row r="483" spans="14:14">
      <c r="N483" s="4"/>
    </row>
    <row r="484" spans="14:14">
      <c r="N484" s="4"/>
    </row>
    <row r="485" spans="14:14">
      <c r="N485" s="4"/>
    </row>
    <row r="486" spans="14:14">
      <c r="N486" s="4"/>
    </row>
    <row r="487" spans="14:14">
      <c r="N487" s="4"/>
    </row>
    <row r="488" spans="14:14">
      <c r="N488" s="4"/>
    </row>
    <row r="489" spans="14:14">
      <c r="N489" s="4"/>
    </row>
  </sheetData>
  <sortState ref="B4:W99">
    <sortCondition descending="1" ref="D4:D99"/>
  </sortState>
  <mergeCells count="51">
    <mergeCell ref="A183:A184"/>
    <mergeCell ref="A189:A191"/>
    <mergeCell ref="A193:A195"/>
    <mergeCell ref="A114:A115"/>
    <mergeCell ref="A160:A161"/>
    <mergeCell ref="A163:A164"/>
    <mergeCell ref="A167:A169"/>
    <mergeCell ref="A170:A171"/>
    <mergeCell ref="A175:A176"/>
    <mergeCell ref="A148:A149"/>
    <mergeCell ref="A150:A151"/>
    <mergeCell ref="A152:A153"/>
    <mergeCell ref="A154:A155"/>
    <mergeCell ref="A157:A158"/>
    <mergeCell ref="A108:A109"/>
    <mergeCell ref="A110:A111"/>
    <mergeCell ref="A127:A128"/>
    <mergeCell ref="A135:A138"/>
    <mergeCell ref="A146:A147"/>
    <mergeCell ref="L1:O1"/>
    <mergeCell ref="P1:S1"/>
    <mergeCell ref="T1:W1"/>
    <mergeCell ref="E1:H1"/>
    <mergeCell ref="A1:A3"/>
    <mergeCell ref="B1:B3"/>
    <mergeCell ref="C1:C3"/>
    <mergeCell ref="D1:D3"/>
    <mergeCell ref="I1:K1"/>
    <mergeCell ref="A200:C200"/>
    <mergeCell ref="A6:A7"/>
    <mergeCell ref="A8:A9"/>
    <mergeCell ref="A10:A11"/>
    <mergeCell ref="A14:A15"/>
    <mergeCell ref="A27:A28"/>
    <mergeCell ref="A35:A38"/>
    <mergeCell ref="A46:A47"/>
    <mergeCell ref="A48:A49"/>
    <mergeCell ref="A50:A51"/>
    <mergeCell ref="A52:A53"/>
    <mergeCell ref="A54:A55"/>
    <mergeCell ref="A57:A58"/>
    <mergeCell ref="A60:A61"/>
    <mergeCell ref="A63:A64"/>
    <mergeCell ref="A106:A107"/>
    <mergeCell ref="A90:A91"/>
    <mergeCell ref="A93:A95"/>
    <mergeCell ref="A67:A69"/>
    <mergeCell ref="A70:A71"/>
    <mergeCell ref="A75:A76"/>
    <mergeCell ref="A83:A84"/>
    <mergeCell ref="A87:A8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1ОиДинфоб (2)</vt:lpstr>
      <vt:lpstr>1ОиДинфоб</vt:lpstr>
      <vt:lpstr>2КомфУслНал</vt:lpstr>
      <vt:lpstr>2КомУслОц</vt:lpstr>
      <vt:lpstr>3УслДостИнвНал</vt:lpstr>
      <vt:lpstr>3УслДостИнвОц</vt:lpstr>
      <vt:lpstr>4ДобрВежл</vt:lpstr>
      <vt:lpstr>5УдовлУсл</vt:lpstr>
      <vt:lpstr>Интегр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Юрист</cp:lastModifiedBy>
  <dcterms:created xsi:type="dcterms:W3CDTF">2020-11-30T08:45:25Z</dcterms:created>
  <dcterms:modified xsi:type="dcterms:W3CDTF">2021-01-15T07:05:23Z</dcterms:modified>
</cp:coreProperties>
</file>